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90" yWindow="15" windowWidth="10785" windowHeight="9720"/>
  </bookViews>
  <sheets>
    <sheet name="Bao cao" sheetId="16" r:id="rId1"/>
  </sheets>
  <calcPr calcId="144525"/>
</workbook>
</file>

<file path=xl/calcChain.xml><?xml version="1.0" encoding="utf-8"?>
<calcChain xmlns="http://schemas.openxmlformats.org/spreadsheetml/2006/main">
  <c r="E29" i="16" l="1"/>
  <c r="I29" i="16" l="1"/>
  <c r="E11" i="16" l="1"/>
  <c r="H11" i="16" l="1"/>
  <c r="H15" i="16"/>
  <c r="H17" i="16"/>
  <c r="H18" i="16"/>
  <c r="H19" i="16"/>
  <c r="H20" i="16"/>
  <c r="H21" i="16"/>
  <c r="H22" i="16"/>
  <c r="H23" i="16"/>
  <c r="H24" i="16"/>
  <c r="H25" i="16"/>
  <c r="H26" i="16"/>
  <c r="H30" i="16"/>
  <c r="H31" i="16"/>
  <c r="D15" i="16" l="1"/>
  <c r="D11" i="16" l="1"/>
  <c r="D10" i="16" s="1"/>
  <c r="C11" i="16"/>
  <c r="C15" i="16"/>
  <c r="F23" i="16" l="1"/>
  <c r="F18" i="16"/>
  <c r="F17" i="16"/>
  <c r="F30" i="16" l="1"/>
  <c r="G31" i="16"/>
  <c r="F31" i="16"/>
  <c r="G28" i="16"/>
  <c r="F28" i="16"/>
  <c r="G23" i="16"/>
  <c r="G17" i="16"/>
  <c r="G18" i="16"/>
  <c r="C10" i="16"/>
  <c r="C9" i="16" s="1"/>
  <c r="D9" i="16" l="1"/>
  <c r="I10" i="16"/>
  <c r="I9" i="16" s="1"/>
  <c r="G30" i="16"/>
  <c r="F29" i="16" l="1"/>
  <c r="H29" i="16"/>
  <c r="G29" i="16"/>
  <c r="E10" i="16"/>
  <c r="H10" i="16" s="1"/>
  <c r="F15" i="16"/>
  <c r="G15" i="16"/>
  <c r="G11" i="16" l="1"/>
  <c r="F11" i="16"/>
  <c r="F10" i="16" l="1"/>
  <c r="G10" i="16"/>
  <c r="E9" i="16"/>
  <c r="H9" i="16" s="1"/>
  <c r="G9" i="16" l="1"/>
  <c r="F9" i="16"/>
</calcChain>
</file>

<file path=xl/sharedStrings.xml><?xml version="1.0" encoding="utf-8"?>
<sst xmlns="http://schemas.openxmlformats.org/spreadsheetml/2006/main" count="48" uniqueCount="46">
  <si>
    <t xml:space="preserve">Đơn vị tính: triệu đồng </t>
  </si>
  <si>
    <t>STT</t>
  </si>
  <si>
    <t>Chỉ tiêu</t>
  </si>
  <si>
    <t>So sánh tỷ lệ %</t>
  </si>
  <si>
    <t>Dự toán</t>
  </si>
  <si>
    <t>Thực hiện với dự toán</t>
  </si>
  <si>
    <t>TW giao</t>
  </si>
  <si>
    <t>HĐND giao</t>
  </si>
  <si>
    <t>A</t>
  </si>
  <si>
    <t>I</t>
  </si>
  <si>
    <t>Chi đầu tư phát triển</t>
  </si>
  <si>
    <t>II</t>
  </si>
  <si>
    <t>Chi thường xuyên</t>
  </si>
  <si>
    <t>Chi sự nghiệp khoa học và CN</t>
  </si>
  <si>
    <t>Chi sự nghiệp GD và ĐT, dạy nghề</t>
  </si>
  <si>
    <t>Chi sự nghiệp y tế và dân số KHHGĐ</t>
  </si>
  <si>
    <t>QLHC -Đảng - Đoàn thể</t>
  </si>
  <si>
    <t>Chi sự nghiệp văn hoá thông tin</t>
  </si>
  <si>
    <t>Chi sự nghiệp PTTH</t>
  </si>
  <si>
    <t>Chi sự nghiệp thể dục - thể thao</t>
  </si>
  <si>
    <t>Chi đảm bảo xã hội</t>
  </si>
  <si>
    <t>Chi sự nghiệp kinh tế</t>
  </si>
  <si>
    <t>Chi sự nghiệp hoạt động môi trường</t>
  </si>
  <si>
    <t>III</t>
  </si>
  <si>
    <t>Chi bổ sung Quỹ DTTC</t>
  </si>
  <si>
    <t>B</t>
  </si>
  <si>
    <t>Chi thực hiện Chương trình mục tiêu quốc gia</t>
  </si>
  <si>
    <t xml:space="preserve"> - Vốn đầu tư</t>
  </si>
  <si>
    <t xml:space="preserve"> - Vốn sự nghiệp</t>
  </si>
  <si>
    <t>Cùng kỳ năm trước</t>
  </si>
  <si>
    <t>IV</t>
  </si>
  <si>
    <t>Chi trả nợ lãi các khoản do chính quyền địa phương vay</t>
  </si>
  <si>
    <t>Chi đầu tư cho các dự án</t>
  </si>
  <si>
    <t>UBND TỈNH ĐẮK LẮK</t>
  </si>
  <si>
    <t>SỞ TÀI CHÍNH</t>
  </si>
  <si>
    <t>Biểu số 61/CK-NSNN</t>
  </si>
  <si>
    <t>Năm 2019</t>
  </si>
  <si>
    <t>TỔNG CHI NSĐP</t>
  </si>
  <si>
    <t>CHI CÂN ĐỐI NSĐP</t>
  </si>
  <si>
    <t>Chi đầu tư phát triển khác</t>
  </si>
  <si>
    <t>Trong đó:</t>
  </si>
  <si>
    <t xml:space="preserve">  </t>
  </si>
  <si>
    <t>chi đầu tư và hỗ trợ vốn cho các doanh nghiệp cung cấp sản phẩm, dịch vụ công ích do Nhà nước đặt hàng, các tổ chức kinh tế, các tổ chức tài chính của địa phương theo quy định của pháp luật</t>
  </si>
  <si>
    <t>Ước thực hiện</t>
  </si>
  <si>
    <t>ƯỚC THỰC HIỆN CHI NGÂN SÁCH ĐỊA PHƯƠNG QUÝ III NĂM 2019</t>
  </si>
  <si>
    <t>Thực hiện Q3 tháng năm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</si>
</sst>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_);[Red]\(#,##0.0\)"/>
    <numFmt numFmtId="165" formatCode="_(* #,##0_);_(* \(#,##0\);_(* &quot;-&quot;??_);_(@_)"/>
  </numFmts>
  <fonts count="15">
    <font>
      <sz val="11"/>
      <color theme="1"/>
      <name val="Calibri"/>
      <family val="2"/>
      <scheme val="minor"/>
    </font>
    <font>
      <sz val="11"/>
      <color theme="1"/>
      <name val="Calibri"/>
      <family val="2"/>
      <scheme val="minor"/>
    </font>
    <font>
      <sz val="11"/>
      <name val="UVnTime"/>
    </font>
    <font>
      <b/>
      <sz val="14"/>
      <name val="Times New Roman"/>
      <family val="1"/>
    </font>
    <font>
      <sz val="11"/>
      <name val="Times New Roman"/>
      <family val="1"/>
    </font>
    <font>
      <b/>
      <sz val="10"/>
      <name val="Times New Roman"/>
      <family val="1"/>
    </font>
    <font>
      <i/>
      <sz val="11"/>
      <name val="Times New Roman"/>
      <family val="1"/>
    </font>
    <font>
      <i/>
      <sz val="10"/>
      <name val="Times New Roman"/>
      <family val="1"/>
    </font>
    <font>
      <b/>
      <sz val="8"/>
      <name val="Times New Roman"/>
      <family val="1"/>
    </font>
    <font>
      <b/>
      <sz val="9"/>
      <name val="Times New Roman"/>
      <family val="1"/>
    </font>
    <font>
      <sz val="10"/>
      <name val="Times New Roman"/>
      <family val="1"/>
    </font>
    <font>
      <b/>
      <i/>
      <sz val="10"/>
      <name val="Times New Roman"/>
      <family val="1"/>
    </font>
    <font>
      <b/>
      <i/>
      <sz val="11"/>
      <name val="Times New Roman"/>
      <family val="1"/>
    </font>
    <font>
      <b/>
      <sz val="11"/>
      <name val="Times New Roman"/>
      <family val="1"/>
    </font>
    <font>
      <sz val="12"/>
      <name val="Times New Roman"/>
      <family val="1"/>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102">
    <xf numFmtId="0" fontId="0" fillId="0" borderId="0" xfId="0"/>
    <xf numFmtId="0" fontId="4" fillId="0" borderId="0" xfId="2" applyFont="1" applyAlignment="1">
      <alignment vertical="center"/>
    </xf>
    <xf numFmtId="38" fontId="4" fillId="0" borderId="0" xfId="2" applyNumberFormat="1" applyFont="1" applyAlignment="1">
      <alignment horizontal="center" vertical="center"/>
    </xf>
    <xf numFmtId="38" fontId="4" fillId="0" borderId="0" xfId="2" applyNumberFormat="1" applyFont="1" applyAlignment="1">
      <alignment vertical="center"/>
    </xf>
    <xf numFmtId="38" fontId="6" fillId="0" borderId="0" xfId="2" applyNumberFormat="1" applyFont="1" applyBorder="1" applyAlignment="1">
      <alignment horizontal="center" vertical="center"/>
    </xf>
    <xf numFmtId="3" fontId="10" fillId="0" borderId="0" xfId="2" applyNumberFormat="1" applyFont="1" applyAlignment="1">
      <alignment vertical="center"/>
    </xf>
    <xf numFmtId="0" fontId="8" fillId="0" borderId="11" xfId="2" applyFont="1" applyBorder="1" applyAlignment="1">
      <alignment horizontal="center" vertical="center"/>
    </xf>
    <xf numFmtId="49" fontId="8" fillId="0" borderId="14" xfId="2" applyNumberFormat="1" applyFont="1" applyBorder="1" applyAlignment="1">
      <alignment horizontal="center" vertical="center"/>
    </xf>
    <xf numFmtId="38" fontId="8" fillId="0" borderId="6" xfId="2" applyNumberFormat="1" applyFont="1" applyBorder="1" applyAlignment="1">
      <alignment horizontal="center" vertical="center" wrapText="1"/>
    </xf>
    <xf numFmtId="38" fontId="8" fillId="0" borderId="14" xfId="2" applyNumberFormat="1" applyFont="1" applyBorder="1" applyAlignment="1">
      <alignment horizontal="center" vertical="center" wrapText="1"/>
    </xf>
    <xf numFmtId="38" fontId="9" fillId="0" borderId="6" xfId="2" applyNumberFormat="1" applyFont="1" applyBorder="1" applyAlignment="1">
      <alignment horizontal="center" vertical="center"/>
    </xf>
    <xf numFmtId="3" fontId="5" fillId="0" borderId="6" xfId="2" applyNumberFormat="1" applyFont="1" applyBorder="1" applyAlignment="1">
      <alignment horizontal="center" vertical="center"/>
    </xf>
    <xf numFmtId="38" fontId="8" fillId="0" borderId="7" xfId="2" applyNumberFormat="1" applyFont="1" applyBorder="1" applyAlignment="1">
      <alignment horizontal="center" vertical="center" wrapText="1"/>
    </xf>
    <xf numFmtId="38" fontId="5" fillId="0" borderId="7" xfId="2" applyNumberFormat="1" applyFont="1" applyBorder="1" applyAlignment="1">
      <alignment vertical="center" wrapText="1"/>
    </xf>
    <xf numFmtId="38" fontId="5" fillId="0" borderId="13" xfId="2" applyNumberFormat="1" applyFont="1" applyBorder="1" applyAlignment="1">
      <alignment horizontal="right" vertical="center"/>
    </xf>
    <xf numFmtId="164" fontId="5" fillId="0" borderId="13" xfId="2" applyNumberFormat="1" applyFont="1" applyBorder="1" applyAlignment="1">
      <alignment horizontal="right" vertical="center"/>
    </xf>
    <xf numFmtId="165" fontId="5" fillId="0" borderId="16" xfId="1" applyNumberFormat="1" applyFont="1" applyBorder="1" applyAlignment="1">
      <alignment vertical="center"/>
    </xf>
    <xf numFmtId="38" fontId="5" fillId="0" borderId="13" xfId="2" applyNumberFormat="1" applyFont="1" applyBorder="1" applyAlignment="1">
      <alignment horizontal="center" vertical="center"/>
    </xf>
    <xf numFmtId="38" fontId="5" fillId="0" borderId="13" xfId="2" applyNumberFormat="1" applyFont="1" applyBorder="1" applyAlignment="1">
      <alignment vertical="center"/>
    </xf>
    <xf numFmtId="165" fontId="5" fillId="0" borderId="13" xfId="1" applyNumberFormat="1" applyFont="1" applyBorder="1" applyAlignment="1">
      <alignment vertical="center"/>
    </xf>
    <xf numFmtId="38" fontId="11" fillId="0" borderId="13" xfId="2" applyNumberFormat="1" applyFont="1" applyBorder="1" applyAlignment="1">
      <alignment horizontal="center" vertical="center"/>
    </xf>
    <xf numFmtId="38" fontId="11" fillId="0" borderId="13" xfId="2" applyNumberFormat="1" applyFont="1" applyBorder="1" applyAlignment="1">
      <alignment vertical="center"/>
    </xf>
    <xf numFmtId="38" fontId="11" fillId="0" borderId="13" xfId="2" applyNumberFormat="1" applyFont="1" applyBorder="1" applyAlignment="1">
      <alignment horizontal="right" vertical="center"/>
    </xf>
    <xf numFmtId="38" fontId="7" fillId="0" borderId="13" xfId="2" applyNumberFormat="1" applyFont="1" applyBorder="1" applyAlignment="1">
      <alignment horizontal="center" vertical="center"/>
    </xf>
    <xf numFmtId="38" fontId="7" fillId="0" borderId="13" xfId="2" applyNumberFormat="1" applyFont="1" applyBorder="1" applyAlignment="1">
      <alignment vertical="center"/>
    </xf>
    <xf numFmtId="165" fontId="10" fillId="0" borderId="13" xfId="1" applyNumberFormat="1" applyFont="1" applyFill="1" applyBorder="1" applyAlignment="1">
      <alignment vertical="center"/>
    </xf>
    <xf numFmtId="165" fontId="10" fillId="0" borderId="13" xfId="1" applyNumberFormat="1" applyFont="1" applyBorder="1" applyAlignment="1">
      <alignment vertical="center"/>
    </xf>
    <xf numFmtId="165" fontId="5" fillId="0" borderId="0" xfId="1" applyNumberFormat="1" applyFont="1" applyFill="1" applyAlignment="1">
      <alignment vertical="center"/>
    </xf>
    <xf numFmtId="38" fontId="10" fillId="0" borderId="13" xfId="2" applyNumberFormat="1" applyFont="1" applyBorder="1" applyAlignment="1">
      <alignment horizontal="center" vertical="center"/>
    </xf>
    <xf numFmtId="38" fontId="10" fillId="0" borderId="13" xfId="2" applyNumberFormat="1" applyFont="1" applyBorder="1" applyAlignment="1">
      <alignment vertical="center"/>
    </xf>
    <xf numFmtId="165" fontId="10" fillId="0" borderId="8" xfId="1" applyNumberFormat="1" applyFont="1" applyFill="1" applyBorder="1" applyAlignment="1">
      <alignment vertical="center"/>
    </xf>
    <xf numFmtId="164" fontId="10" fillId="0" borderId="13" xfId="2" applyNumberFormat="1" applyFont="1" applyBorder="1" applyAlignment="1">
      <alignment horizontal="right" vertical="center"/>
    </xf>
    <xf numFmtId="38" fontId="10" fillId="0" borderId="13" xfId="2" applyNumberFormat="1" applyFont="1" applyBorder="1" applyAlignment="1">
      <alignment horizontal="right" vertical="center"/>
    </xf>
    <xf numFmtId="3" fontId="10" fillId="0" borderId="0" xfId="0" applyNumberFormat="1" applyFont="1" applyAlignment="1">
      <alignment vertical="center"/>
    </xf>
    <xf numFmtId="4" fontId="10" fillId="0" borderId="0" xfId="0" applyNumberFormat="1" applyFont="1" applyFill="1" applyAlignment="1">
      <alignment vertical="center"/>
    </xf>
    <xf numFmtId="165" fontId="10" fillId="0" borderId="0" xfId="1" applyNumberFormat="1" applyFont="1" applyAlignment="1">
      <alignment vertical="center"/>
    </xf>
    <xf numFmtId="3" fontId="5" fillId="0" borderId="0" xfId="0" applyNumberFormat="1" applyFont="1" applyAlignment="1">
      <alignment horizontal="center" vertical="center"/>
    </xf>
    <xf numFmtId="3" fontId="5" fillId="0" borderId="0" xfId="0" applyNumberFormat="1" applyFont="1" applyFill="1" applyBorder="1" applyAlignment="1">
      <alignment horizontal="center" vertical="center"/>
    </xf>
    <xf numFmtId="165" fontId="5" fillId="0" borderId="0" xfId="1" applyNumberFormat="1" applyFont="1" applyAlignment="1">
      <alignment horizontal="center" vertical="center"/>
    </xf>
    <xf numFmtId="165" fontId="5" fillId="0" borderId="6" xfId="1" applyNumberFormat="1" applyFont="1" applyBorder="1" applyAlignment="1">
      <alignment horizontal="center" vertical="center"/>
    </xf>
    <xf numFmtId="38" fontId="10" fillId="0" borderId="13" xfId="2" applyNumberFormat="1" applyFont="1" applyFill="1" applyBorder="1" applyAlignment="1">
      <alignment horizontal="right" vertical="center"/>
    </xf>
    <xf numFmtId="165" fontId="10" fillId="0" borderId="0" xfId="1" applyNumberFormat="1" applyFont="1" applyFill="1" applyBorder="1" applyAlignment="1">
      <alignment vertical="center"/>
    </xf>
    <xf numFmtId="38" fontId="10" fillId="0" borderId="13" xfId="0" applyNumberFormat="1" applyFont="1" applyFill="1" applyBorder="1" applyAlignment="1">
      <alignment horizontal="right" vertical="center"/>
    </xf>
    <xf numFmtId="165" fontId="10" fillId="0" borderId="15" xfId="1" applyNumberFormat="1" applyFont="1" applyBorder="1" applyAlignment="1">
      <alignment vertical="center"/>
    </xf>
    <xf numFmtId="165" fontId="5" fillId="0" borderId="0" xfId="1" applyNumberFormat="1" applyFont="1" applyAlignment="1">
      <alignment vertical="center"/>
    </xf>
    <xf numFmtId="0" fontId="12" fillId="0" borderId="0" xfId="2" applyFont="1" applyAlignment="1">
      <alignment vertical="center"/>
    </xf>
    <xf numFmtId="165" fontId="5" fillId="0" borderId="6" xfId="1" applyNumberFormat="1" applyFont="1" applyBorder="1" applyAlignment="1">
      <alignment vertical="center" wrapText="1"/>
    </xf>
    <xf numFmtId="38" fontId="11" fillId="0" borderId="6" xfId="2" applyNumberFormat="1" applyFont="1" applyBorder="1" applyAlignment="1">
      <alignment vertical="center"/>
    </xf>
    <xf numFmtId="164" fontId="5" fillId="0" borderId="6" xfId="2" applyNumberFormat="1" applyFont="1" applyBorder="1" applyAlignment="1">
      <alignment horizontal="right" vertical="center"/>
    </xf>
    <xf numFmtId="165" fontId="10" fillId="0" borderId="13" xfId="1" applyNumberFormat="1" applyFont="1" applyBorder="1" applyAlignment="1">
      <alignment horizontal="center" vertical="center"/>
    </xf>
    <xf numFmtId="164" fontId="10" fillId="0" borderId="16" xfId="2" applyNumberFormat="1" applyFont="1" applyBorder="1" applyAlignment="1">
      <alignment horizontal="right" vertical="center"/>
    </xf>
    <xf numFmtId="165" fontId="10" fillId="0" borderId="15" xfId="1" applyNumberFormat="1" applyFont="1" applyBorder="1" applyAlignment="1">
      <alignment horizontal="center" vertical="center"/>
    </xf>
    <xf numFmtId="164" fontId="10" fillId="0" borderId="15" xfId="2" applyNumberFormat="1" applyFont="1" applyBorder="1" applyAlignment="1">
      <alignment horizontal="right" vertical="center"/>
    </xf>
    <xf numFmtId="38" fontId="7" fillId="0" borderId="13" xfId="2" applyNumberFormat="1" applyFont="1" applyBorder="1" applyAlignment="1">
      <alignment horizontal="right" vertical="center"/>
    </xf>
    <xf numFmtId="164" fontId="5" fillId="0" borderId="17" xfId="2" applyNumberFormat="1" applyFont="1" applyBorder="1" applyAlignment="1">
      <alignment horizontal="right" vertical="center"/>
    </xf>
    <xf numFmtId="38" fontId="5" fillId="0" borderId="15" xfId="2" applyNumberFormat="1" applyFont="1" applyBorder="1" applyAlignment="1">
      <alignment horizontal="right" vertical="center"/>
    </xf>
    <xf numFmtId="165" fontId="4" fillId="0" borderId="0" xfId="1" applyNumberFormat="1" applyFont="1" applyAlignment="1">
      <alignment vertical="center"/>
    </xf>
    <xf numFmtId="38" fontId="5" fillId="0" borderId="17" xfId="2" applyNumberFormat="1" applyFont="1" applyBorder="1" applyAlignment="1">
      <alignment vertical="center"/>
    </xf>
    <xf numFmtId="38" fontId="5" fillId="0" borderId="17" xfId="2" applyNumberFormat="1" applyFont="1" applyBorder="1" applyAlignment="1">
      <alignment horizontal="right" vertical="center"/>
    </xf>
    <xf numFmtId="165" fontId="5" fillId="0" borderId="17" xfId="1" applyNumberFormat="1" applyFont="1" applyBorder="1" applyAlignment="1">
      <alignment vertical="center"/>
    </xf>
    <xf numFmtId="165" fontId="5" fillId="0" borderId="8" xfId="1" applyNumberFormat="1" applyFont="1" applyBorder="1" applyAlignment="1">
      <alignment vertical="center"/>
    </xf>
    <xf numFmtId="165" fontId="10" fillId="0" borderId="7" xfId="1" applyNumberFormat="1" applyFont="1" applyBorder="1" applyAlignment="1">
      <alignment vertical="center"/>
    </xf>
    <xf numFmtId="0" fontId="13" fillId="0" borderId="0" xfId="2" applyFont="1" applyAlignment="1">
      <alignment vertical="center"/>
    </xf>
    <xf numFmtId="0" fontId="13" fillId="0" borderId="0" xfId="2" applyFont="1" applyAlignment="1">
      <alignment horizontal="center" vertical="center"/>
    </xf>
    <xf numFmtId="38" fontId="11" fillId="0" borderId="8" xfId="2" applyNumberFormat="1" applyFont="1" applyBorder="1" applyAlignment="1">
      <alignment horizontal="right" vertical="center"/>
    </xf>
    <xf numFmtId="38" fontId="5" fillId="0" borderId="17" xfId="2" applyNumberFormat="1" applyFont="1" applyBorder="1" applyAlignment="1">
      <alignment horizontal="center" vertical="center"/>
    </xf>
    <xf numFmtId="38" fontId="5" fillId="0" borderId="17" xfId="2" applyNumberFormat="1" applyFont="1" applyBorder="1" applyAlignment="1">
      <alignment vertical="center" wrapText="1"/>
    </xf>
    <xf numFmtId="38" fontId="5" fillId="0" borderId="8" xfId="2" applyNumberFormat="1" applyFont="1" applyBorder="1" applyAlignment="1">
      <alignment vertical="center"/>
    </xf>
    <xf numFmtId="38" fontId="10" fillId="0" borderId="13" xfId="2" applyNumberFormat="1" applyFont="1" applyBorder="1" applyAlignment="1">
      <alignment vertical="center" wrapText="1"/>
    </xf>
    <xf numFmtId="0" fontId="4" fillId="0" borderId="0" xfId="2" applyFont="1" applyFill="1" applyBorder="1" applyAlignment="1">
      <alignment vertical="center"/>
    </xf>
    <xf numFmtId="38" fontId="4" fillId="0" borderId="0" xfId="2" applyNumberFormat="1" applyFont="1" applyFill="1" applyBorder="1" applyAlignment="1">
      <alignment vertical="center"/>
    </xf>
    <xf numFmtId="165" fontId="4" fillId="0" borderId="0" xfId="1" applyNumberFormat="1" applyFont="1" applyFill="1" applyBorder="1" applyAlignment="1">
      <alignment vertical="center"/>
    </xf>
    <xf numFmtId="38" fontId="14" fillId="0" borderId="0" xfId="2" applyNumberFormat="1" applyFont="1" applyFill="1" applyBorder="1" applyAlignment="1">
      <alignment vertical="center"/>
    </xf>
    <xf numFmtId="38" fontId="10" fillId="0" borderId="0" xfId="2" applyNumberFormat="1" applyFont="1" applyFill="1" applyBorder="1" applyAlignment="1">
      <alignment vertical="center"/>
    </xf>
    <xf numFmtId="0" fontId="12" fillId="0" borderId="0" xfId="2" applyFont="1" applyFill="1" applyBorder="1" applyAlignment="1">
      <alignment vertical="center"/>
    </xf>
    <xf numFmtId="165" fontId="12" fillId="0" borderId="0" xfId="1" applyNumberFormat="1" applyFont="1" applyFill="1" applyBorder="1" applyAlignment="1">
      <alignment vertical="center"/>
    </xf>
    <xf numFmtId="0" fontId="3" fillId="0" borderId="0" xfId="2" applyFont="1" applyAlignment="1">
      <alignment horizontal="center" vertical="center"/>
    </xf>
    <xf numFmtId="164" fontId="5" fillId="0" borderId="7" xfId="2" applyNumberFormat="1" applyFont="1" applyBorder="1" applyAlignment="1">
      <alignment horizontal="right" vertical="center"/>
    </xf>
    <xf numFmtId="164" fontId="5" fillId="0" borderId="16" xfId="2" applyNumberFormat="1" applyFont="1" applyBorder="1" applyAlignment="1">
      <alignment horizontal="right" vertical="center"/>
    </xf>
    <xf numFmtId="164" fontId="5" fillId="0" borderId="15" xfId="2" applyNumberFormat="1" applyFont="1" applyBorder="1" applyAlignment="1">
      <alignment horizontal="right" vertical="center"/>
    </xf>
    <xf numFmtId="0" fontId="13" fillId="0" borderId="0" xfId="2" applyFont="1" applyAlignment="1">
      <alignment horizontal="center" vertical="center"/>
    </xf>
    <xf numFmtId="0" fontId="3" fillId="0" borderId="0" xfId="2" applyFont="1" applyAlignment="1">
      <alignment horizontal="center" vertical="center"/>
    </xf>
    <xf numFmtId="38" fontId="7" fillId="0" borderId="1" xfId="2" applyNumberFormat="1" applyFont="1" applyBorder="1" applyAlignment="1">
      <alignment horizontal="center" vertical="center"/>
    </xf>
    <xf numFmtId="38" fontId="8" fillId="0" borderId="2" xfId="2" applyNumberFormat="1" applyFont="1" applyBorder="1" applyAlignment="1">
      <alignment horizontal="center" vertical="center" wrapText="1"/>
    </xf>
    <xf numFmtId="38" fontId="8" fillId="0" borderId="8" xfId="2" applyNumberFormat="1" applyFont="1" applyBorder="1" applyAlignment="1">
      <alignment horizontal="center" vertical="center" wrapText="1"/>
    </xf>
    <xf numFmtId="0" fontId="4" fillId="0" borderId="14"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9" fillId="0" borderId="9"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10" xfId="2" applyNumberFormat="1" applyFont="1" applyBorder="1" applyAlignment="1">
      <alignment horizontal="center" vertical="center"/>
    </xf>
    <xf numFmtId="0" fontId="13" fillId="0" borderId="2" xfId="0" applyFont="1" applyBorder="1" applyAlignment="1">
      <alignment horizontal="center" wrapText="1"/>
    </xf>
    <xf numFmtId="0" fontId="13" fillId="0" borderId="14" xfId="0" applyFont="1" applyBorder="1" applyAlignment="1">
      <alignment horizontal="center" wrapText="1"/>
    </xf>
    <xf numFmtId="3" fontId="5" fillId="0" borderId="7" xfId="3" applyNumberFormat="1" applyFont="1" applyBorder="1" applyAlignment="1">
      <alignment horizontal="center" vertical="center" wrapText="1"/>
    </xf>
    <xf numFmtId="3" fontId="5" fillId="0" borderId="13" xfId="3" applyNumberFormat="1" applyFont="1" applyBorder="1" applyAlignment="1">
      <alignment horizontal="center" vertical="center" wrapText="1"/>
    </xf>
    <xf numFmtId="3" fontId="5" fillId="0" borderId="15" xfId="3" applyNumberFormat="1" applyFont="1" applyBorder="1" applyAlignment="1">
      <alignment horizontal="center" vertical="center" wrapText="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5" fillId="0" borderId="6" xfId="2" applyFont="1" applyBorder="1" applyAlignment="1">
      <alignment horizontal="center" vertical="center"/>
    </xf>
    <xf numFmtId="0" fontId="9" fillId="0" borderId="11" xfId="2" applyFont="1" applyBorder="1" applyAlignment="1">
      <alignment horizontal="center" vertical="center" wrapText="1"/>
    </xf>
    <xf numFmtId="0" fontId="0" fillId="0" borderId="12" xfId="0" applyBorder="1"/>
  </cellXfs>
  <cellStyles count="4">
    <cellStyle name="Comma" xfId="1" builtinId="3"/>
    <cellStyle name="Normal" xfId="0" builtinId="0"/>
    <cellStyle name="Normal_Sheet1" xfId="3"/>
    <cellStyle name="Normal_Thu chi thang 2-201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workbookViewId="0">
      <selection activeCell="M9" sqref="M9"/>
    </sheetView>
  </sheetViews>
  <sheetFormatPr defaultRowHeight="15"/>
  <cols>
    <col min="1" max="1" width="5.140625" style="1" customWidth="1"/>
    <col min="2" max="2" width="31.42578125" style="1" customWidth="1"/>
    <col min="3" max="3" width="12.42578125" style="1" customWidth="1"/>
    <col min="4" max="4" width="11.28515625" style="1" customWidth="1"/>
    <col min="5" max="5" width="11.85546875" style="1" customWidth="1"/>
    <col min="6" max="6" width="10.85546875" style="1" customWidth="1"/>
    <col min="7" max="7" width="9.28515625" style="1" bestFit="1" customWidth="1"/>
    <col min="8" max="8" width="14.42578125" style="1" customWidth="1"/>
    <col min="9" max="9" width="25.28515625" style="1" hidden="1" customWidth="1"/>
    <col min="10" max="10" width="8" style="1" bestFit="1" customWidth="1"/>
    <col min="11" max="11" width="10.85546875" style="1" bestFit="1" customWidth="1"/>
    <col min="12" max="12" width="9.140625" style="1"/>
    <col min="13" max="13" width="10.85546875" style="1" bestFit="1" customWidth="1"/>
    <col min="14" max="14" width="9.42578125" style="56" bestFit="1" customWidth="1"/>
    <col min="15" max="15" width="9.140625" style="56"/>
    <col min="16" max="16384" width="9.140625" style="1"/>
  </cols>
  <sheetData>
    <row r="1" spans="1:15">
      <c r="A1" s="80" t="s">
        <v>33</v>
      </c>
      <c r="B1" s="80"/>
      <c r="F1" s="80" t="s">
        <v>35</v>
      </c>
      <c r="G1" s="80"/>
      <c r="H1" s="80"/>
    </row>
    <row r="2" spans="1:15">
      <c r="A2" s="62"/>
      <c r="B2" s="63" t="s">
        <v>34</v>
      </c>
    </row>
    <row r="3" spans="1:15" ht="33.75" customHeight="1">
      <c r="A3" s="81" t="s">
        <v>44</v>
      </c>
      <c r="B3" s="81"/>
      <c r="C3" s="81"/>
      <c r="D3" s="81"/>
      <c r="E3" s="81"/>
      <c r="F3" s="81"/>
      <c r="G3" s="81"/>
      <c r="H3" s="76"/>
    </row>
    <row r="4" spans="1:15">
      <c r="A4" s="2"/>
      <c r="B4" s="3"/>
      <c r="C4" s="3"/>
      <c r="D4" s="4"/>
      <c r="E4" s="4"/>
      <c r="G4" s="82" t="s">
        <v>0</v>
      </c>
      <c r="H4" s="82"/>
      <c r="I4" s="82"/>
    </row>
    <row r="5" spans="1:15" ht="23.25" customHeight="1">
      <c r="A5" s="83" t="s">
        <v>1</v>
      </c>
      <c r="B5" s="83" t="s">
        <v>2</v>
      </c>
      <c r="C5" s="86" t="s">
        <v>36</v>
      </c>
      <c r="D5" s="87"/>
      <c r="E5" s="88"/>
      <c r="F5" s="89" t="s">
        <v>3</v>
      </c>
      <c r="G5" s="90"/>
      <c r="H5" s="91"/>
      <c r="I5" s="94" t="s">
        <v>45</v>
      </c>
    </row>
    <row r="6" spans="1:15" ht="23.25" customHeight="1">
      <c r="A6" s="84"/>
      <c r="B6" s="84"/>
      <c r="C6" s="97" t="s">
        <v>4</v>
      </c>
      <c r="D6" s="98"/>
      <c r="E6" s="99" t="s">
        <v>43</v>
      </c>
      <c r="F6" s="100" t="s">
        <v>5</v>
      </c>
      <c r="G6" s="101"/>
      <c r="H6" s="92" t="s">
        <v>29</v>
      </c>
      <c r="I6" s="95"/>
    </row>
    <row r="7" spans="1:15" ht="23.25" customHeight="1">
      <c r="A7" s="85"/>
      <c r="B7" s="85"/>
      <c r="C7" s="6" t="s">
        <v>6</v>
      </c>
      <c r="D7" s="7" t="s">
        <v>7</v>
      </c>
      <c r="E7" s="99"/>
      <c r="F7" s="6" t="s">
        <v>6</v>
      </c>
      <c r="G7" s="7" t="s">
        <v>7</v>
      </c>
      <c r="H7" s="93"/>
      <c r="I7" s="96"/>
    </row>
    <row r="8" spans="1:15">
      <c r="A8" s="8"/>
      <c r="B8" s="8">
        <v>1</v>
      </c>
      <c r="C8" s="9">
        <v>2</v>
      </c>
      <c r="D8" s="9">
        <v>3</v>
      </c>
      <c r="E8" s="8">
        <v>4</v>
      </c>
      <c r="F8" s="10">
        <v>5</v>
      </c>
      <c r="G8" s="10">
        <v>6</v>
      </c>
      <c r="H8" s="10"/>
      <c r="I8" s="11">
        <v>8</v>
      </c>
    </row>
    <row r="9" spans="1:15">
      <c r="A9" s="12"/>
      <c r="B9" s="13" t="s">
        <v>37</v>
      </c>
      <c r="C9" s="14">
        <f>C10+C29</f>
        <v>14813096</v>
      </c>
      <c r="D9" s="14">
        <f>D10+D29</f>
        <v>16165047</v>
      </c>
      <c r="E9" s="14">
        <f>E10+E29</f>
        <v>10931788</v>
      </c>
      <c r="F9" s="15">
        <f>E9/C9*100</f>
        <v>73.798131059165485</v>
      </c>
      <c r="G9" s="15">
        <f>E9/D9*100</f>
        <v>67.626082373902165</v>
      </c>
      <c r="H9" s="77">
        <f>E9/I9*100</f>
        <v>109.78722036706922</v>
      </c>
      <c r="I9" s="16">
        <f>I10+I29</f>
        <v>9957250</v>
      </c>
      <c r="J9" s="3"/>
    </row>
    <row r="10" spans="1:15">
      <c r="A10" s="17" t="s">
        <v>8</v>
      </c>
      <c r="B10" s="18" t="s">
        <v>38</v>
      </c>
      <c r="C10" s="14">
        <f>C11+C15+C27+C28</f>
        <v>14325919</v>
      </c>
      <c r="D10" s="14">
        <f>D11+D15+D27+D28</f>
        <v>15677870</v>
      </c>
      <c r="E10" s="14">
        <f>E11+E15+E27+E28</f>
        <v>10708612</v>
      </c>
      <c r="F10" s="15">
        <f>E10/C10*100</f>
        <v>74.749913077129634</v>
      </c>
      <c r="G10" s="15">
        <f>E10/D10*100</f>
        <v>68.303997928290002</v>
      </c>
      <c r="H10" s="15">
        <f t="shared" ref="H10:H31" si="0">E10/I10*100</f>
        <v>108.60652445718098</v>
      </c>
      <c r="I10" s="19">
        <f>I11+I15+I28</f>
        <v>9860008</v>
      </c>
      <c r="J10" s="3"/>
    </row>
    <row r="11" spans="1:15">
      <c r="A11" s="20" t="s">
        <v>9</v>
      </c>
      <c r="B11" s="18" t="s">
        <v>10</v>
      </c>
      <c r="C11" s="22">
        <f>1709030+955698</f>
        <v>2664728</v>
      </c>
      <c r="D11" s="22">
        <f>2873030+955698</f>
        <v>3828728</v>
      </c>
      <c r="E11" s="22">
        <f>E12+E13+E14</f>
        <v>2374792</v>
      </c>
      <c r="F11" s="15">
        <f>E11/C11*100</f>
        <v>89.119489869134867</v>
      </c>
      <c r="G11" s="15">
        <f>E11/D11*100</f>
        <v>62.025612683899197</v>
      </c>
      <c r="H11" s="15">
        <f t="shared" si="0"/>
        <v>113.19405352664917</v>
      </c>
      <c r="I11" s="19">
        <v>2097983</v>
      </c>
      <c r="J11" s="3"/>
      <c r="K11" s="3"/>
    </row>
    <row r="12" spans="1:15">
      <c r="A12" s="23">
        <v>1</v>
      </c>
      <c r="B12" s="24" t="s">
        <v>32</v>
      </c>
      <c r="C12" s="53">
        <v>1557910</v>
      </c>
      <c r="D12" s="53">
        <v>1746791</v>
      </c>
      <c r="E12" s="25">
        <v>2352767</v>
      </c>
      <c r="F12" s="15"/>
      <c r="G12" s="15"/>
      <c r="H12" s="15"/>
      <c r="I12" s="26"/>
      <c r="J12" s="3"/>
      <c r="K12" s="3"/>
    </row>
    <row r="13" spans="1:15" ht="74.25" customHeight="1">
      <c r="A13" s="28">
        <v>2</v>
      </c>
      <c r="B13" s="68" t="s">
        <v>42</v>
      </c>
      <c r="C13" s="22"/>
      <c r="D13" s="22"/>
      <c r="E13" s="25">
        <v>0</v>
      </c>
      <c r="F13" s="15"/>
      <c r="G13" s="15"/>
      <c r="H13" s="15"/>
      <c r="I13" s="26"/>
      <c r="J13" s="3"/>
    </row>
    <row r="14" spans="1:15">
      <c r="A14" s="28">
        <v>3</v>
      </c>
      <c r="B14" s="68" t="s">
        <v>39</v>
      </c>
      <c r="C14" s="14"/>
      <c r="D14" s="14"/>
      <c r="E14" s="25">
        <v>22025</v>
      </c>
      <c r="F14" s="15"/>
      <c r="G14" s="15"/>
      <c r="H14" s="15"/>
      <c r="I14" s="26"/>
      <c r="J14" s="3"/>
    </row>
    <row r="15" spans="1:15">
      <c r="A15" s="17" t="s">
        <v>11</v>
      </c>
      <c r="B15" s="18" t="s">
        <v>12</v>
      </c>
      <c r="C15" s="18">
        <f>10649153+757744+252254</f>
        <v>11659151</v>
      </c>
      <c r="D15" s="18">
        <f>10795104+757744+252254+42000</f>
        <v>11847102</v>
      </c>
      <c r="E15" s="14">
        <v>8333752</v>
      </c>
      <c r="F15" s="15">
        <f>E15/C15*100</f>
        <v>71.478206260473002</v>
      </c>
      <c r="G15" s="15">
        <f>E15/D15*100</f>
        <v>70.34422426682913</v>
      </c>
      <c r="H15" s="15">
        <f t="shared" si="0"/>
        <v>107.36569387498751</v>
      </c>
      <c r="I15" s="19">
        <v>7762025</v>
      </c>
      <c r="J15" s="3"/>
      <c r="M15" s="3"/>
    </row>
    <row r="16" spans="1:15">
      <c r="A16" s="20"/>
      <c r="B16" s="24" t="s">
        <v>40</v>
      </c>
      <c r="C16" s="21"/>
      <c r="D16" s="21"/>
      <c r="E16" s="64"/>
      <c r="F16" s="15"/>
      <c r="G16" s="15"/>
      <c r="H16" s="15"/>
      <c r="I16" s="19"/>
      <c r="J16" s="3"/>
      <c r="K16" s="69"/>
      <c r="L16" s="69"/>
      <c r="M16" s="70"/>
      <c r="N16" s="71"/>
      <c r="O16" s="71"/>
    </row>
    <row r="17" spans="1:15" ht="15.75">
      <c r="A17" s="28">
        <v>1</v>
      </c>
      <c r="B17" s="29" t="s">
        <v>14</v>
      </c>
      <c r="C17" s="29">
        <v>5161964</v>
      </c>
      <c r="D17" s="29">
        <v>5245392</v>
      </c>
      <c r="E17" s="32">
        <v>3740875</v>
      </c>
      <c r="F17" s="31">
        <f t="shared" ref="F17" si="1">E17/C17*100</f>
        <v>72.469993979035891</v>
      </c>
      <c r="G17" s="31">
        <f>E17/D17*100</f>
        <v>71.317358168846098</v>
      </c>
      <c r="H17" s="15">
        <f t="shared" si="0"/>
        <v>108.74402701802346</v>
      </c>
      <c r="I17" s="26">
        <v>3440074</v>
      </c>
      <c r="J17" s="3"/>
      <c r="K17" s="72"/>
      <c r="L17" s="69"/>
      <c r="M17" s="69"/>
      <c r="N17" s="71"/>
      <c r="O17" s="73"/>
    </row>
    <row r="18" spans="1:15" ht="15.75">
      <c r="A18" s="28">
        <v>2</v>
      </c>
      <c r="B18" s="29" t="s">
        <v>13</v>
      </c>
      <c r="C18" s="29">
        <v>24208</v>
      </c>
      <c r="D18" s="29">
        <v>26528</v>
      </c>
      <c r="E18" s="30">
        <v>17529</v>
      </c>
      <c r="F18" s="31">
        <f>E18/C18*100</f>
        <v>72.40994712491738</v>
      </c>
      <c r="G18" s="31">
        <f>E18/D18*100</f>
        <v>66.077352231604351</v>
      </c>
      <c r="H18" s="15">
        <f t="shared" si="0"/>
        <v>102.6348146847005</v>
      </c>
      <c r="I18" s="26">
        <v>17079</v>
      </c>
      <c r="J18" s="3"/>
      <c r="K18" s="72"/>
      <c r="L18" s="69"/>
      <c r="M18" s="69"/>
      <c r="N18" s="71"/>
      <c r="O18" s="73"/>
    </row>
    <row r="19" spans="1:15" ht="15.75">
      <c r="A19" s="28">
        <v>3</v>
      </c>
      <c r="B19" s="29" t="s">
        <v>15</v>
      </c>
      <c r="C19" s="29"/>
      <c r="D19" s="29"/>
      <c r="E19" s="32">
        <v>947916</v>
      </c>
      <c r="F19" s="15"/>
      <c r="G19" s="31"/>
      <c r="H19" s="15">
        <f t="shared" si="0"/>
        <v>99.609617593373898</v>
      </c>
      <c r="I19" s="26">
        <v>951631</v>
      </c>
      <c r="J19" s="3"/>
      <c r="K19" s="72"/>
      <c r="L19" s="69"/>
      <c r="M19" s="69"/>
      <c r="N19" s="71"/>
      <c r="O19" s="73"/>
    </row>
    <row r="20" spans="1:15" ht="15.75">
      <c r="A20" s="28">
        <v>4</v>
      </c>
      <c r="B20" s="29" t="s">
        <v>17</v>
      </c>
      <c r="C20" s="29" t="s">
        <v>41</v>
      </c>
      <c r="D20" s="29"/>
      <c r="E20" s="32">
        <v>70029</v>
      </c>
      <c r="F20" s="15"/>
      <c r="G20" s="31"/>
      <c r="H20" s="15">
        <f t="shared" si="0"/>
        <v>113.3393755968084</v>
      </c>
      <c r="I20" s="26">
        <v>61787</v>
      </c>
      <c r="J20" s="3"/>
      <c r="K20" s="72"/>
      <c r="L20" s="69"/>
      <c r="M20" s="69"/>
      <c r="N20" s="71"/>
      <c r="O20" s="73"/>
    </row>
    <row r="21" spans="1:15" ht="15.75">
      <c r="A21" s="28">
        <v>5</v>
      </c>
      <c r="B21" s="29" t="s">
        <v>18</v>
      </c>
      <c r="C21" s="29"/>
      <c r="D21" s="29"/>
      <c r="E21" s="42">
        <v>35904</v>
      </c>
      <c r="F21" s="15"/>
      <c r="G21" s="31"/>
      <c r="H21" s="15">
        <f t="shared" si="0"/>
        <v>103.67589731743236</v>
      </c>
      <c r="I21" s="26">
        <v>34631</v>
      </c>
      <c r="J21" s="3"/>
      <c r="K21" s="72"/>
      <c r="L21" s="69"/>
      <c r="M21" s="69"/>
      <c r="N21" s="71"/>
      <c r="O21" s="73"/>
    </row>
    <row r="22" spans="1:15" ht="15.75">
      <c r="A22" s="28">
        <v>6</v>
      </c>
      <c r="B22" s="29" t="s">
        <v>19</v>
      </c>
      <c r="C22" s="29"/>
      <c r="D22" s="29"/>
      <c r="E22" s="42">
        <v>39998</v>
      </c>
      <c r="F22" s="31"/>
      <c r="G22" s="31"/>
      <c r="H22" s="15">
        <f t="shared" si="0"/>
        <v>107.35124399473952</v>
      </c>
      <c r="I22" s="26">
        <v>37259</v>
      </c>
      <c r="J22" s="3"/>
      <c r="K22" s="72"/>
      <c r="L22" s="69"/>
      <c r="M22" s="69"/>
      <c r="N22" s="71"/>
      <c r="O22" s="73"/>
    </row>
    <row r="23" spans="1:15" ht="15.75">
      <c r="A23" s="28">
        <v>7</v>
      </c>
      <c r="B23" s="29" t="s">
        <v>22</v>
      </c>
      <c r="C23" s="29">
        <v>114835</v>
      </c>
      <c r="D23" s="29">
        <v>132781</v>
      </c>
      <c r="E23" s="40">
        <v>132554</v>
      </c>
      <c r="F23" s="31">
        <f>E23/C23*100</f>
        <v>115.42996473200679</v>
      </c>
      <c r="G23" s="31">
        <f>E23/D23*100</f>
        <v>99.829041805680035</v>
      </c>
      <c r="H23" s="15">
        <f t="shared" si="0"/>
        <v>105.05484402739032</v>
      </c>
      <c r="I23" s="26">
        <v>126176</v>
      </c>
      <c r="J23" s="3"/>
      <c r="K23" s="72"/>
      <c r="L23" s="69"/>
      <c r="M23" s="69"/>
      <c r="N23" s="71"/>
      <c r="O23" s="73"/>
    </row>
    <row r="24" spans="1:15" ht="15.75">
      <c r="A24" s="28">
        <v>8</v>
      </c>
      <c r="B24" s="29" t="s">
        <v>21</v>
      </c>
      <c r="C24" s="29"/>
      <c r="D24" s="29"/>
      <c r="E24" s="32">
        <v>710320</v>
      </c>
      <c r="F24" s="31"/>
      <c r="G24" s="31"/>
      <c r="H24" s="15">
        <f t="shared" si="0"/>
        <v>119.32676267863653</v>
      </c>
      <c r="I24" s="26">
        <v>595273</v>
      </c>
      <c r="J24" s="3"/>
      <c r="K24" s="72"/>
      <c r="L24" s="69"/>
      <c r="M24" s="69"/>
      <c r="N24" s="71"/>
      <c r="O24" s="73"/>
    </row>
    <row r="25" spans="1:15" ht="15.75">
      <c r="A25" s="28">
        <v>9</v>
      </c>
      <c r="B25" s="29" t="s">
        <v>16</v>
      </c>
      <c r="C25" s="29"/>
      <c r="D25" s="29"/>
      <c r="E25" s="40">
        <v>1581432</v>
      </c>
      <c r="F25" s="15"/>
      <c r="G25" s="31"/>
      <c r="H25" s="15">
        <f t="shared" si="0"/>
        <v>107.49382810035999</v>
      </c>
      <c r="I25" s="26">
        <v>1471184</v>
      </c>
      <c r="J25" s="3"/>
      <c r="K25" s="72"/>
      <c r="L25" s="69"/>
      <c r="M25" s="69"/>
      <c r="N25" s="71"/>
      <c r="O25" s="73"/>
    </row>
    <row r="26" spans="1:15" ht="15.75">
      <c r="A26" s="28">
        <v>10</v>
      </c>
      <c r="B26" s="29" t="s">
        <v>20</v>
      </c>
      <c r="C26" s="29"/>
      <c r="D26" s="29"/>
      <c r="E26" s="32">
        <v>303375</v>
      </c>
      <c r="F26" s="31"/>
      <c r="G26" s="31"/>
      <c r="H26" s="15">
        <f t="shared" si="0"/>
        <v>92.159144070525485</v>
      </c>
      <c r="I26" s="26">
        <v>329186</v>
      </c>
      <c r="J26" s="3"/>
      <c r="K26" s="72"/>
      <c r="L26" s="69"/>
      <c r="M26" s="69"/>
      <c r="N26" s="71"/>
      <c r="O26" s="73"/>
    </row>
    <row r="27" spans="1:15" ht="25.5">
      <c r="A27" s="65" t="s">
        <v>23</v>
      </c>
      <c r="B27" s="66" t="s">
        <v>31</v>
      </c>
      <c r="C27" s="57">
        <v>600</v>
      </c>
      <c r="D27" s="18">
        <v>600</v>
      </c>
      <c r="E27" s="58">
        <v>68</v>
      </c>
      <c r="F27" s="54"/>
      <c r="G27" s="54"/>
      <c r="H27" s="15"/>
      <c r="I27" s="59">
        <v>0</v>
      </c>
      <c r="J27" s="3"/>
      <c r="K27" s="72"/>
      <c r="L27" s="69"/>
      <c r="M27" s="69"/>
      <c r="N27" s="71"/>
      <c r="O27" s="73"/>
    </row>
    <row r="28" spans="1:15" s="45" customFormat="1" ht="15.75">
      <c r="A28" s="65" t="s">
        <v>30</v>
      </c>
      <c r="B28" s="57" t="s">
        <v>24</v>
      </c>
      <c r="C28" s="57">
        <v>1440</v>
      </c>
      <c r="D28" s="67">
        <v>1440</v>
      </c>
      <c r="E28" s="55">
        <v>0</v>
      </c>
      <c r="F28" s="54">
        <f>E28/C28*100</f>
        <v>0</v>
      </c>
      <c r="G28" s="54">
        <f>E28/D28*100</f>
        <v>0</v>
      </c>
      <c r="H28" s="54"/>
      <c r="I28" s="43">
        <v>0</v>
      </c>
      <c r="J28" s="3"/>
      <c r="K28" s="72"/>
      <c r="L28" s="74"/>
      <c r="M28" s="74"/>
      <c r="N28" s="74"/>
      <c r="O28" s="73"/>
    </row>
    <row r="29" spans="1:15" s="45" customFormat="1" ht="25.5">
      <c r="A29" s="39" t="s">
        <v>25</v>
      </c>
      <c r="B29" s="46" t="s">
        <v>26</v>
      </c>
      <c r="C29" s="47">
        <v>487177</v>
      </c>
      <c r="D29" s="47">
        <v>487177</v>
      </c>
      <c r="E29" s="47">
        <f>SUM(E30:E31)</f>
        <v>223176</v>
      </c>
      <c r="F29" s="48">
        <f>E29/C29*100</f>
        <v>45.810044398647719</v>
      </c>
      <c r="G29" s="48">
        <f>E29/D29*100</f>
        <v>45.810044398647719</v>
      </c>
      <c r="H29" s="48">
        <f t="shared" si="0"/>
        <v>229.50576911211206</v>
      </c>
      <c r="I29" s="60">
        <f>I30+I31</f>
        <v>97242</v>
      </c>
      <c r="J29" s="3"/>
      <c r="K29" s="72"/>
      <c r="L29" s="74"/>
      <c r="M29" s="74"/>
      <c r="N29" s="75"/>
      <c r="O29" s="73"/>
    </row>
    <row r="30" spans="1:15" ht="15.75">
      <c r="A30" s="49"/>
      <c r="B30" s="26" t="s">
        <v>27</v>
      </c>
      <c r="C30" s="26">
        <v>371760</v>
      </c>
      <c r="D30" s="26">
        <v>371760</v>
      </c>
      <c r="E30" s="26">
        <v>194546</v>
      </c>
      <c r="F30" s="50">
        <f>E30/C30*100</f>
        <v>52.331073811060904</v>
      </c>
      <c r="G30" s="31">
        <f>E30/D30*100</f>
        <v>52.331073811060904</v>
      </c>
      <c r="H30" s="78">
        <f t="shared" si="0"/>
        <v>242.53372229286657</v>
      </c>
      <c r="I30" s="61">
        <v>80214</v>
      </c>
      <c r="J30" s="3"/>
      <c r="K30" s="72"/>
      <c r="L30" s="69"/>
      <c r="M30" s="69"/>
      <c r="N30" s="75"/>
      <c r="O30" s="73"/>
    </row>
    <row r="31" spans="1:15" ht="15.75">
      <c r="A31" s="51"/>
      <c r="B31" s="43" t="s">
        <v>28</v>
      </c>
      <c r="C31" s="43">
        <v>115417</v>
      </c>
      <c r="D31" s="43">
        <v>115417</v>
      </c>
      <c r="E31" s="43">
        <v>28630</v>
      </c>
      <c r="F31" s="52">
        <f>E31/C31*100</f>
        <v>24.805704532261277</v>
      </c>
      <c r="G31" s="52">
        <f>E31/D31*100</f>
        <v>24.805704532261277</v>
      </c>
      <c r="H31" s="79">
        <f t="shared" si="0"/>
        <v>168.13483673948789</v>
      </c>
      <c r="I31" s="43">
        <v>17028</v>
      </c>
      <c r="J31" s="3"/>
      <c r="K31" s="72"/>
      <c r="L31" s="69"/>
      <c r="M31" s="69"/>
      <c r="N31" s="75"/>
      <c r="O31" s="73"/>
    </row>
    <row r="32" spans="1:15">
      <c r="I32" s="5"/>
    </row>
    <row r="33" spans="9:12">
      <c r="I33" s="5"/>
    </row>
    <row r="41" spans="9:12">
      <c r="J41" s="33"/>
      <c r="K41" s="34"/>
      <c r="L41" s="35"/>
    </row>
    <row r="42" spans="9:12">
      <c r="J42" s="36"/>
      <c r="K42" s="37"/>
      <c r="L42" s="38"/>
    </row>
    <row r="43" spans="9:12">
      <c r="J43" s="35"/>
      <c r="K43" s="41"/>
      <c r="L43" s="35"/>
    </row>
    <row r="44" spans="9:12">
      <c r="J44" s="35"/>
      <c r="K44" s="41"/>
      <c r="L44" s="35"/>
    </row>
    <row r="45" spans="9:12">
      <c r="J45" s="35"/>
      <c r="K45" s="41"/>
      <c r="L45" s="35"/>
    </row>
    <row r="46" spans="9:12">
      <c r="J46" s="35"/>
      <c r="K46" s="41"/>
      <c r="L46" s="35"/>
    </row>
    <row r="47" spans="9:12">
      <c r="J47" s="35"/>
      <c r="K47" s="41"/>
      <c r="L47" s="35"/>
    </row>
    <row r="48" spans="9:12">
      <c r="J48" s="35"/>
      <c r="K48" s="41"/>
      <c r="L48" s="35"/>
    </row>
    <row r="49" spans="10:12">
      <c r="J49" s="35"/>
      <c r="K49" s="41"/>
      <c r="L49" s="35"/>
    </row>
    <row r="50" spans="10:12">
      <c r="J50" s="35"/>
      <c r="K50" s="41"/>
      <c r="L50" s="35"/>
    </row>
    <row r="51" spans="10:12">
      <c r="J51" s="35"/>
      <c r="K51" s="41"/>
      <c r="L51" s="35"/>
    </row>
    <row r="52" spans="10:12">
      <c r="J52" s="35"/>
      <c r="K52" s="41"/>
      <c r="L52" s="35"/>
    </row>
    <row r="53" spans="10:12">
      <c r="J53" s="35"/>
      <c r="K53" s="41"/>
      <c r="L53" s="35"/>
    </row>
    <row r="54" spans="10:12">
      <c r="J54" s="35"/>
      <c r="K54" s="41"/>
      <c r="L54" s="35"/>
    </row>
    <row r="55" spans="10:12">
      <c r="J55" s="35"/>
      <c r="K55" s="41"/>
      <c r="L55" s="35"/>
    </row>
    <row r="56" spans="10:12">
      <c r="J56" s="35"/>
      <c r="K56" s="41"/>
      <c r="L56" s="35"/>
    </row>
    <row r="57" spans="10:12">
      <c r="J57" s="35"/>
      <c r="K57" s="41"/>
      <c r="L57" s="35"/>
    </row>
    <row r="58" spans="10:12">
      <c r="J58" s="44"/>
      <c r="K58" s="27"/>
      <c r="L58" s="44"/>
    </row>
  </sheetData>
  <mergeCells count="13">
    <mergeCell ref="A1:B1"/>
    <mergeCell ref="F1:H1"/>
    <mergeCell ref="A3:G3"/>
    <mergeCell ref="G4:I4"/>
    <mergeCell ref="A5:A7"/>
    <mergeCell ref="B5:B7"/>
    <mergeCell ref="C5:E5"/>
    <mergeCell ref="F5:H5"/>
    <mergeCell ref="H6:H7"/>
    <mergeCell ref="I5:I7"/>
    <mergeCell ref="C6:D6"/>
    <mergeCell ref="E6:E7"/>
    <mergeCell ref="F6:G6"/>
  </mergeCells>
  <pageMargins left="0" right="0" top="0.5" bottom="0.2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2019-04-16T07:45:13Z</cp:lastPrinted>
  <dcterms:created xsi:type="dcterms:W3CDTF">2018-01-02T07:49:02Z</dcterms:created>
  <dcterms:modified xsi:type="dcterms:W3CDTF">2019-10-02T09:26:19Z</dcterms:modified>
</cp:coreProperties>
</file>