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50" windowWidth="23880" windowHeight="9435"/>
  </bookViews>
  <sheets>
    <sheet name="Bao cao" sheetId="4" r:id="rId1"/>
    <sheet name="Sheet2" sheetId="2" r:id="rId2"/>
    <sheet name="Sheet3" sheetId="3" r:id="rId3"/>
  </sheets>
  <calcPr calcId="124519"/>
</workbook>
</file>

<file path=xl/calcChain.xml><?xml version="1.0" encoding="utf-8"?>
<calcChain xmlns="http://schemas.openxmlformats.org/spreadsheetml/2006/main">
  <c r="H38" i="4"/>
  <c r="H39"/>
  <c r="F37"/>
  <c r="H37" s="1"/>
  <c r="E37"/>
  <c r="F30"/>
  <c r="C17" l="1"/>
  <c r="I17" s="1"/>
  <c r="F8"/>
  <c r="E8"/>
  <c r="D8"/>
  <c r="D9"/>
  <c r="E9"/>
  <c r="F9"/>
  <c r="G28"/>
  <c r="H28"/>
  <c r="F17"/>
  <c r="D17"/>
  <c r="E17"/>
  <c r="G24"/>
  <c r="H24"/>
  <c r="I30"/>
  <c r="H30"/>
  <c r="G30"/>
  <c r="I27"/>
  <c r="H27"/>
  <c r="G27"/>
  <c r="I26"/>
  <c r="H26"/>
  <c r="G26"/>
  <c r="H23"/>
  <c r="G23"/>
  <c r="I22"/>
  <c r="H22"/>
  <c r="G22"/>
  <c r="I21"/>
  <c r="H21"/>
  <c r="G21"/>
  <c r="I20"/>
  <c r="H20"/>
  <c r="G20"/>
  <c r="I19"/>
  <c r="H19"/>
  <c r="G19"/>
  <c r="I18"/>
  <c r="H17"/>
  <c r="G17"/>
  <c r="I16"/>
  <c r="H16"/>
  <c r="G16"/>
  <c r="I15"/>
  <c r="H15"/>
  <c r="G15"/>
  <c r="I14"/>
  <c r="H14"/>
  <c r="G14"/>
  <c r="I13"/>
  <c r="I12"/>
  <c r="H12"/>
  <c r="G12"/>
  <c r="I11"/>
  <c r="H11"/>
  <c r="G11"/>
  <c r="C9" l="1"/>
  <c r="C8" s="1"/>
  <c r="G10"/>
  <c r="G25"/>
  <c r="H10"/>
  <c r="H25"/>
  <c r="I10"/>
  <c r="I25"/>
  <c r="H9" l="1"/>
  <c r="G9"/>
  <c r="I9"/>
  <c r="G8" l="1"/>
  <c r="I8"/>
  <c r="H8"/>
</calcChain>
</file>

<file path=xl/sharedStrings.xml><?xml version="1.0" encoding="utf-8"?>
<sst xmlns="http://schemas.openxmlformats.org/spreadsheetml/2006/main" count="62" uniqueCount="56">
  <si>
    <t xml:space="preserve">Đơn vị tính: triệu đồng </t>
  </si>
  <si>
    <t>STT</t>
  </si>
  <si>
    <t>Số thực hiện năm 2017</t>
  </si>
  <si>
    <t>Năm 2018</t>
  </si>
  <si>
    <t>Ước thực hiện năm 2018</t>
  </si>
  <si>
    <t>So sánh % thực hiện với dự toán năm 2018</t>
  </si>
  <si>
    <t>TH 2018 so với cùng kỳ năm 2017</t>
  </si>
  <si>
    <t>Dự toán</t>
  </si>
  <si>
    <t>TW giao</t>
  </si>
  <si>
    <t>HĐND giao</t>
  </si>
  <si>
    <t>6=5/3</t>
  </si>
  <si>
    <t>7=5/4</t>
  </si>
  <si>
    <t>8=5/2</t>
  </si>
  <si>
    <t>A</t>
  </si>
  <si>
    <t>I</t>
  </si>
  <si>
    <t>Lệ phí trước bạ</t>
  </si>
  <si>
    <t>Thuế thu nhập cá nhân</t>
  </si>
  <si>
    <t xml:space="preserve">Thu phí, lệ phí </t>
  </si>
  <si>
    <t>Thu tiền cấp quyền khai thác khoáng sản</t>
  </si>
  <si>
    <t>Thuế bảo vệ môi trường</t>
  </si>
  <si>
    <t>Thu phạt do ngành thuế phạt</t>
  </si>
  <si>
    <t xml:space="preserve">Thu khác ngân sách </t>
  </si>
  <si>
    <t>Thu từ hoạt động xổ số kiến thiết</t>
  </si>
  <si>
    <t>II</t>
  </si>
  <si>
    <t xml:space="preserve">ƯỚC THỰC HIỆN THU NGÂN SÁCH NHÀ NƯỚC NĂM 2018 </t>
  </si>
  <si>
    <t>UBND TỈNH ĐẮK LẮK</t>
  </si>
  <si>
    <t>Biểu số 60/CK-NSNN</t>
  </si>
  <si>
    <t>Nội dung</t>
  </si>
  <si>
    <t>TỔNG THU NSNN TRÊN ĐỊA BÀN</t>
  </si>
  <si>
    <t xml:space="preserve">Thu nội địa </t>
  </si>
  <si>
    <t>Thu từ khu vực doanh nghiệp có vốn đầu tư nước ngoài</t>
  </si>
  <si>
    <t>Thu từ khu vực kinh tế ngoài quốc doanh</t>
  </si>
  <si>
    <t>Các khoản thu về đất</t>
  </si>
  <si>
    <t>Thuế sử dụng đất nông nghiêp</t>
  </si>
  <si>
    <t>Thuế sử dụng đất phi nông nghiêp</t>
  </si>
  <si>
    <t>Thu tiền sử dụng đất</t>
  </si>
  <si>
    <t>Tiền cho thuê đất, thuê mặt nước</t>
  </si>
  <si>
    <t>Thu cho thuê và tiền bán nhà ở thuộc sở hữu nhà nước</t>
  </si>
  <si>
    <t>Thu hồi vốn, thu cổ tức, lợi nhuận được chia của nhà nước và lợi nhuận sau thuế còn lại sau khi trích lập các quỹ của doanh nghiệp nhà nước</t>
  </si>
  <si>
    <t>Thu từ quỹ đất công ích, hoa lợi công sản khác</t>
  </si>
  <si>
    <t>Thu từ đàu thô</t>
  </si>
  <si>
    <t>Thu từ hoạt động xuất nhập khẩu</t>
  </si>
  <si>
    <t>Thuế giá trị gia tăng thu từ hàng hóa nhập khẩu</t>
  </si>
  <si>
    <t>Thuế xuất khẩu</t>
  </si>
  <si>
    <t>Thuế tiêu thụ đặc biệt thu từ hàng hóa nhập khẩu</t>
  </si>
  <si>
    <t>Thuế bảo vệ môi trường thu từ hàng hóa nhập khẩu</t>
  </si>
  <si>
    <t>Thu khác</t>
  </si>
  <si>
    <t>Thu viện trợ</t>
  </si>
  <si>
    <t>THU NSĐP ĐƯỢC HƯỞNG THEO PHÂN CẤP</t>
  </si>
  <si>
    <t>Từ các khoản thu phân chia</t>
  </si>
  <si>
    <t>Các khoản thu NSĐP được hưởng 100%</t>
  </si>
  <si>
    <t>-</t>
  </si>
  <si>
    <t>B</t>
  </si>
  <si>
    <t>IV</t>
  </si>
  <si>
    <t>III</t>
  </si>
  <si>
    <t>Thu từ khu vực doanh nghiệp</t>
  </si>
</sst>
</file>

<file path=xl/styles.xml><?xml version="1.0" encoding="utf-8"?>
<styleSheet xmlns="http://schemas.openxmlformats.org/spreadsheetml/2006/main">
  <numFmts count="2">
    <numFmt numFmtId="164" formatCode="0.0"/>
    <numFmt numFmtId="165" formatCode="#,##0.0_);[Red]\(#,##0.0\)"/>
  </numFmts>
  <fonts count="16">
    <font>
      <sz val="11"/>
      <color theme="1"/>
      <name val="Calibri"/>
      <family val="2"/>
      <scheme val="minor"/>
    </font>
    <font>
      <sz val="11"/>
      <name val="Times New Roman"/>
      <family val="1"/>
    </font>
    <font>
      <b/>
      <sz val="13"/>
      <name val="Times New Roman"/>
      <family val="1"/>
    </font>
    <font>
      <i/>
      <sz val="13"/>
      <name val="Times New Roman"/>
      <family val="1"/>
    </font>
    <font>
      <b/>
      <sz val="10"/>
      <name val="Times New Roman"/>
      <family val="1"/>
    </font>
    <font>
      <b/>
      <sz val="12"/>
      <color indexed="12"/>
      <name val="Times New Roman"/>
      <family val="1"/>
    </font>
    <font>
      <sz val="11"/>
      <color indexed="12"/>
      <name val="Times New Roman"/>
      <family val="1"/>
    </font>
    <font>
      <sz val="12"/>
      <name val="Times New Roman"/>
      <family val="1"/>
    </font>
    <font>
      <sz val="12"/>
      <color indexed="12"/>
      <name val="Times New Roman"/>
      <family val="1"/>
    </font>
    <font>
      <i/>
      <sz val="12"/>
      <color indexed="12"/>
      <name val="Times New Roman"/>
      <family val="1"/>
    </font>
    <font>
      <i/>
      <sz val="12"/>
      <name val="Times New Roman"/>
      <family val="1"/>
    </font>
    <font>
      <b/>
      <sz val="12"/>
      <name val="Times New Roman"/>
      <family val="1"/>
    </font>
    <font>
      <sz val="10"/>
      <name val="Times New Roman"/>
      <family val="1"/>
    </font>
    <font>
      <sz val="11"/>
      <name val="UVnTime"/>
    </font>
    <font>
      <b/>
      <sz val="11"/>
      <name val="Times New Roman"/>
      <family val="1"/>
    </font>
    <font>
      <sz val="12"/>
      <name val=".VnTime"/>
      <family val="2"/>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0" fontId="13" fillId="0" borderId="0"/>
    <xf numFmtId="0" fontId="15" fillId="0" borderId="0"/>
  </cellStyleXfs>
  <cellXfs count="89">
    <xf numFmtId="0" fontId="0" fillId="0" borderId="0" xfId="0"/>
    <xf numFmtId="0" fontId="1" fillId="0" borderId="0" xfId="0" applyFont="1" applyAlignment="1">
      <alignment vertical="center"/>
    </xf>
    <xf numFmtId="0" fontId="2" fillId="0" borderId="0" xfId="0" applyFont="1" applyAlignment="1">
      <alignment vertical="center"/>
    </xf>
    <xf numFmtId="164" fontId="1" fillId="0" borderId="0" xfId="0" applyNumberFormat="1" applyFont="1" applyAlignment="1">
      <alignment vertical="center"/>
    </xf>
    <xf numFmtId="0" fontId="6" fillId="0" borderId="0" xfId="0" applyFont="1" applyAlignment="1">
      <alignment vertical="center"/>
    </xf>
    <xf numFmtId="38" fontId="7" fillId="0" borderId="0" xfId="0" applyNumberFormat="1" applyFont="1" applyAlignment="1">
      <alignment horizontal="center" vertical="center"/>
    </xf>
    <xf numFmtId="38" fontId="7" fillId="0" borderId="0" xfId="0" applyNumberFormat="1" applyFont="1" applyAlignment="1">
      <alignment vertical="center"/>
    </xf>
    <xf numFmtId="38" fontId="8" fillId="0" borderId="0" xfId="0" applyNumberFormat="1" applyFont="1" applyAlignment="1">
      <alignment vertical="center"/>
    </xf>
    <xf numFmtId="38" fontId="9" fillId="0" borderId="0" xfId="0" applyNumberFormat="1" applyFont="1" applyBorder="1" applyAlignment="1">
      <alignment horizontal="center" vertical="center"/>
    </xf>
    <xf numFmtId="38" fontId="10" fillId="0" borderId="1" xfId="0" applyNumberFormat="1" applyFont="1" applyBorder="1" applyAlignment="1">
      <alignment vertical="center"/>
    </xf>
    <xf numFmtId="38" fontId="3" fillId="0" borderId="1" xfId="0" applyNumberFormat="1" applyFont="1" applyBorder="1" applyAlignment="1">
      <alignment vertical="center"/>
    </xf>
    <xf numFmtId="164" fontId="10" fillId="0" borderId="1" xfId="0" applyNumberFormat="1" applyFont="1" applyBorder="1" applyAlignment="1">
      <alignment horizontal="right" vertical="center"/>
    </xf>
    <xf numFmtId="0" fontId="8" fillId="0" borderId="0" xfId="0" applyFont="1" applyAlignment="1">
      <alignment vertical="center"/>
    </xf>
    <xf numFmtId="49" fontId="11" fillId="0" borderId="11" xfId="0" applyNumberFormat="1" applyFont="1" applyFill="1" applyBorder="1" applyAlignment="1">
      <alignment horizontal="center" vertical="center"/>
    </xf>
    <xf numFmtId="0" fontId="11" fillId="0" borderId="9" xfId="0" applyFont="1" applyBorder="1" applyAlignment="1">
      <alignment horizontal="center" vertical="center"/>
    </xf>
    <xf numFmtId="49" fontId="11" fillId="0" borderId="11" xfId="0" applyNumberFormat="1" applyFont="1" applyBorder="1" applyAlignment="1">
      <alignment horizontal="center" vertical="center" wrapText="1"/>
    </xf>
    <xf numFmtId="38" fontId="4" fillId="0" borderId="7" xfId="0" applyNumberFormat="1" applyFont="1" applyFill="1" applyBorder="1" applyAlignment="1">
      <alignment horizontal="center" vertical="center" wrapText="1"/>
    </xf>
    <xf numFmtId="38" fontId="4" fillId="0" borderId="11" xfId="0" applyNumberFormat="1" applyFont="1" applyFill="1" applyBorder="1" applyAlignment="1">
      <alignment horizontal="center" vertical="center" wrapText="1"/>
    </xf>
    <xf numFmtId="38" fontId="4" fillId="0" borderId="7" xfId="0" applyNumberFormat="1" applyFont="1" applyBorder="1" applyAlignment="1">
      <alignment horizontal="center" vertical="center"/>
    </xf>
    <xf numFmtId="164" fontId="4" fillId="0" borderId="7" xfId="0" applyNumberFormat="1" applyFont="1" applyBorder="1" applyAlignment="1">
      <alignment horizontal="center" vertical="center"/>
    </xf>
    <xf numFmtId="0" fontId="12" fillId="0" borderId="0" xfId="0" applyFont="1" applyAlignment="1">
      <alignment vertical="center"/>
    </xf>
    <xf numFmtId="38" fontId="11" fillId="0" borderId="12" xfId="0" applyNumberFormat="1" applyFont="1" applyFill="1" applyBorder="1" applyAlignment="1">
      <alignment horizontal="center" vertical="center"/>
    </xf>
    <xf numFmtId="38" fontId="11" fillId="0" borderId="12" xfId="0" applyNumberFormat="1" applyFont="1" applyFill="1" applyBorder="1" applyAlignment="1">
      <alignment vertical="center"/>
    </xf>
    <xf numFmtId="38" fontId="11" fillId="0" borderId="12" xfId="0" applyNumberFormat="1" applyFont="1" applyFill="1" applyBorder="1" applyAlignment="1">
      <alignment horizontal="right" vertical="center"/>
    </xf>
    <xf numFmtId="165" fontId="11" fillId="0" borderId="12" xfId="0" applyNumberFormat="1" applyFont="1" applyFill="1" applyBorder="1" applyAlignment="1">
      <alignment horizontal="right" vertical="center"/>
    </xf>
    <xf numFmtId="164" fontId="11" fillId="0" borderId="12" xfId="0" applyNumberFormat="1" applyFont="1" applyBorder="1" applyAlignment="1">
      <alignment horizontal="right" vertical="center"/>
    </xf>
    <xf numFmtId="38" fontId="11" fillId="0" borderId="13" xfId="0" applyNumberFormat="1" applyFont="1" applyFill="1" applyBorder="1" applyAlignment="1">
      <alignment horizontal="center" vertical="center"/>
    </xf>
    <xf numFmtId="38" fontId="11" fillId="0" borderId="13" xfId="0" applyNumberFormat="1" applyFont="1" applyFill="1" applyBorder="1" applyAlignment="1">
      <alignment vertical="center"/>
    </xf>
    <xf numFmtId="38" fontId="11" fillId="0" borderId="13" xfId="0" applyNumberFormat="1" applyFont="1" applyFill="1" applyBorder="1" applyAlignment="1">
      <alignment horizontal="right" vertical="center"/>
    </xf>
    <xf numFmtId="165" fontId="11" fillId="0" borderId="13" xfId="0" applyNumberFormat="1" applyFont="1" applyFill="1" applyBorder="1" applyAlignment="1">
      <alignment horizontal="right" vertical="center"/>
    </xf>
    <xf numFmtId="164" fontId="11" fillId="0" borderId="13" xfId="0" applyNumberFormat="1" applyFont="1" applyBorder="1" applyAlignment="1">
      <alignment horizontal="right" vertical="center"/>
    </xf>
    <xf numFmtId="38" fontId="11" fillId="0" borderId="14" xfId="0" applyNumberFormat="1" applyFont="1" applyFill="1" applyBorder="1" applyAlignment="1">
      <alignment horizontal="center" vertical="center"/>
    </xf>
    <xf numFmtId="38" fontId="11" fillId="0" borderId="14" xfId="0" applyNumberFormat="1" applyFont="1" applyFill="1" applyBorder="1" applyAlignment="1">
      <alignment vertical="center"/>
    </xf>
    <xf numFmtId="38" fontId="11" fillId="0" borderId="14" xfId="0" applyNumberFormat="1" applyFont="1" applyFill="1" applyBorder="1" applyAlignment="1">
      <alignment horizontal="right" vertical="center"/>
    </xf>
    <xf numFmtId="165" fontId="11" fillId="0" borderId="14" xfId="0" applyNumberFormat="1" applyFont="1" applyFill="1" applyBorder="1" applyAlignment="1">
      <alignment horizontal="right" vertical="center"/>
    </xf>
    <xf numFmtId="164" fontId="11" fillId="0" borderId="14" xfId="0" applyNumberFormat="1" applyFont="1" applyBorder="1" applyAlignment="1">
      <alignment horizontal="right" vertical="center"/>
    </xf>
    <xf numFmtId="38" fontId="7" fillId="0" borderId="14" xfId="0" applyNumberFormat="1" applyFont="1" applyFill="1" applyBorder="1" applyAlignment="1">
      <alignment horizontal="center" vertical="center"/>
    </xf>
    <xf numFmtId="38" fontId="7" fillId="0" borderId="14" xfId="0" applyNumberFormat="1" applyFont="1" applyFill="1" applyBorder="1" applyAlignment="1">
      <alignment vertical="center"/>
    </xf>
    <xf numFmtId="165" fontId="7" fillId="0" borderId="14" xfId="0" applyNumberFormat="1" applyFont="1" applyFill="1" applyBorder="1" applyAlignment="1">
      <alignment horizontal="right" vertical="center"/>
    </xf>
    <xf numFmtId="164" fontId="7" fillId="0" borderId="14" xfId="0" applyNumberFormat="1" applyFont="1" applyBorder="1" applyAlignment="1">
      <alignment horizontal="right" vertical="center"/>
    </xf>
    <xf numFmtId="0" fontId="5" fillId="0" borderId="0" xfId="0" applyFont="1" applyAlignment="1">
      <alignment vertical="center"/>
    </xf>
    <xf numFmtId="38" fontId="10" fillId="0" borderId="14" xfId="0" applyNumberFormat="1" applyFont="1" applyFill="1" applyBorder="1" applyAlignment="1">
      <alignment horizontal="center" vertical="center"/>
    </xf>
    <xf numFmtId="38" fontId="10" fillId="0" borderId="14" xfId="0" applyNumberFormat="1" applyFont="1" applyFill="1" applyBorder="1" applyAlignment="1">
      <alignment vertical="center"/>
    </xf>
    <xf numFmtId="38" fontId="7" fillId="0" borderId="14" xfId="0" applyNumberFormat="1" applyFont="1" applyFill="1" applyBorder="1" applyAlignment="1">
      <alignment horizontal="right" vertical="center"/>
    </xf>
    <xf numFmtId="0" fontId="8" fillId="0" borderId="0" xfId="0" applyFont="1" applyFill="1" applyAlignment="1">
      <alignment vertical="center"/>
    </xf>
    <xf numFmtId="38" fontId="7" fillId="0" borderId="14" xfId="1" applyNumberFormat="1" applyFont="1" applyFill="1" applyBorder="1" applyAlignment="1">
      <alignment vertical="center"/>
    </xf>
    <xf numFmtId="38" fontId="11" fillId="0" borderId="12" xfId="1" applyNumberFormat="1" applyFont="1" applyFill="1" applyBorder="1" applyAlignment="1">
      <alignment vertical="center"/>
    </xf>
    <xf numFmtId="0" fontId="7" fillId="0" borderId="0" xfId="0" applyFont="1" applyAlignment="1">
      <alignment vertical="center"/>
    </xf>
    <xf numFmtId="164" fontId="7" fillId="0" borderId="0" xfId="0" applyNumberFormat="1" applyFont="1" applyAlignment="1">
      <alignment vertical="center"/>
    </xf>
    <xf numFmtId="0" fontId="14" fillId="0" borderId="0" xfId="0" applyFont="1" applyAlignment="1">
      <alignment vertical="center"/>
    </xf>
    <xf numFmtId="0" fontId="11" fillId="0" borderId="9" xfId="0" applyFont="1" applyFill="1" applyBorder="1" applyAlignment="1">
      <alignment horizontal="center" vertical="center"/>
    </xf>
    <xf numFmtId="38" fontId="7" fillId="0" borderId="14" xfId="0" applyNumberFormat="1" applyFont="1" applyFill="1" applyBorder="1" applyAlignment="1">
      <alignment vertical="center" wrapText="1"/>
    </xf>
    <xf numFmtId="38" fontId="7" fillId="0" borderId="12" xfId="1" applyNumberFormat="1" applyFont="1" applyFill="1" applyBorder="1" applyAlignment="1">
      <alignment vertical="center"/>
    </xf>
    <xf numFmtId="38" fontId="7" fillId="0" borderId="12" xfId="0" applyNumberFormat="1" applyFont="1" applyFill="1" applyBorder="1" applyAlignment="1">
      <alignment horizontal="center" vertical="center"/>
    </xf>
    <xf numFmtId="38" fontId="7" fillId="0" borderId="12" xfId="0" applyNumberFormat="1" applyFont="1" applyFill="1" applyBorder="1" applyAlignment="1">
      <alignment vertical="center"/>
    </xf>
    <xf numFmtId="38" fontId="7" fillId="0" borderId="12" xfId="0" applyNumberFormat="1" applyFont="1" applyFill="1" applyBorder="1" applyAlignment="1">
      <alignment horizontal="right" vertical="center"/>
    </xf>
    <xf numFmtId="165" fontId="7" fillId="0" borderId="12" xfId="0" applyNumberFormat="1" applyFont="1" applyFill="1" applyBorder="1" applyAlignment="1">
      <alignment horizontal="right" vertical="center"/>
    </xf>
    <xf numFmtId="164" fontId="7" fillId="0" borderId="12" xfId="0" applyNumberFormat="1" applyFont="1" applyBorder="1" applyAlignment="1">
      <alignment horizontal="right" vertical="center"/>
    </xf>
    <xf numFmtId="38" fontId="7" fillId="0" borderId="15" xfId="0" applyNumberFormat="1" applyFont="1" applyFill="1" applyBorder="1" applyAlignment="1">
      <alignment horizontal="center" vertical="center"/>
    </xf>
    <xf numFmtId="38" fontId="7" fillId="0" borderId="15" xfId="0" applyNumberFormat="1" applyFont="1" applyFill="1" applyBorder="1" applyAlignment="1">
      <alignment vertical="center"/>
    </xf>
    <xf numFmtId="165" fontId="7" fillId="0" borderId="15" xfId="0" applyNumberFormat="1" applyFont="1" applyFill="1" applyBorder="1" applyAlignment="1">
      <alignment horizontal="right" vertical="center"/>
    </xf>
    <xf numFmtId="164" fontId="7" fillId="0" borderId="15" xfId="0" applyNumberFormat="1" applyFont="1" applyBorder="1" applyAlignment="1">
      <alignment horizontal="right" vertical="center"/>
    </xf>
    <xf numFmtId="38" fontId="9" fillId="0" borderId="14" xfId="0" applyNumberFormat="1" applyFont="1" applyFill="1" applyBorder="1" applyAlignment="1">
      <alignment vertical="center"/>
    </xf>
    <xf numFmtId="38" fontId="9" fillId="0" borderId="14" xfId="0" applyNumberFormat="1" applyFont="1" applyFill="1" applyBorder="1" applyAlignment="1">
      <alignment horizontal="right" vertical="center"/>
    </xf>
    <xf numFmtId="165" fontId="10" fillId="0" borderId="14" xfId="0" applyNumberFormat="1" applyFont="1" applyFill="1" applyBorder="1" applyAlignment="1">
      <alignment horizontal="right" vertical="center"/>
    </xf>
    <xf numFmtId="164" fontId="10" fillId="0" borderId="14" xfId="0" applyNumberFormat="1" applyFont="1" applyBorder="1" applyAlignment="1">
      <alignment horizontal="right" vertical="center"/>
    </xf>
    <xf numFmtId="0" fontId="9" fillId="0" borderId="0" xfId="0" applyFont="1" applyAlignment="1">
      <alignment vertical="center"/>
    </xf>
    <xf numFmtId="38" fontId="10" fillId="0" borderId="14" xfId="0" applyNumberFormat="1" applyFont="1" applyFill="1" applyBorder="1" applyAlignment="1">
      <alignment horizontal="right" vertical="center"/>
    </xf>
    <xf numFmtId="0" fontId="9" fillId="0" borderId="0" xfId="0" applyFont="1" applyFill="1" applyAlignment="1">
      <alignment vertical="center"/>
    </xf>
    <xf numFmtId="3" fontId="7" fillId="0" borderId="14" xfId="2" applyNumberFormat="1" applyFont="1" applyBorder="1" applyAlignment="1">
      <alignment vertical="center"/>
    </xf>
    <xf numFmtId="3" fontId="7" fillId="0" borderId="15" xfId="2" applyNumberFormat="1" applyFont="1" applyBorder="1" applyAlignment="1">
      <alignment vertical="center"/>
    </xf>
    <xf numFmtId="0" fontId="2" fillId="0" borderId="0" xfId="0" applyFont="1" applyAlignment="1">
      <alignment horizontal="center" vertical="center"/>
    </xf>
    <xf numFmtId="38" fontId="11" fillId="0" borderId="2" xfId="0" applyNumberFormat="1" applyFont="1" applyFill="1" applyBorder="1" applyAlignment="1">
      <alignment horizontal="center" vertical="center" wrapText="1"/>
    </xf>
    <xf numFmtId="38" fontId="11" fillId="0" borderId="8"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38" fontId="11" fillId="0" borderId="11" xfId="0" applyNumberFormat="1" applyFont="1" applyFill="1" applyBorder="1" applyAlignment="1">
      <alignment horizontal="center" vertical="center" wrapText="1"/>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1" xfId="0" applyFont="1" applyFill="1" applyBorder="1" applyAlignment="1">
      <alignment horizontal="center" vertical="center" wrapText="1"/>
    </xf>
    <xf numFmtId="38" fontId="11" fillId="0" borderId="5" xfId="0" applyNumberFormat="1" applyFont="1" applyBorder="1" applyAlignment="1">
      <alignment horizontal="center" vertical="center" wrapText="1"/>
    </xf>
    <xf numFmtId="38" fontId="11" fillId="0" borderId="6" xfId="0" applyNumberFormat="1" applyFont="1" applyBorder="1" applyAlignment="1">
      <alignment horizontal="center" vertical="center" wrapText="1"/>
    </xf>
    <xf numFmtId="38" fontId="11" fillId="0" borderId="9" xfId="0" applyNumberFormat="1" applyFont="1" applyBorder="1" applyAlignment="1">
      <alignment horizontal="center" vertical="center" wrapText="1"/>
    </xf>
    <xf numFmtId="38" fontId="11" fillId="0" borderId="10" xfId="0" applyNumberFormat="1" applyFont="1" applyBorder="1" applyAlignment="1">
      <alignment horizontal="center" vertical="center" wrapText="1"/>
    </xf>
    <xf numFmtId="164" fontId="11" fillId="0" borderId="7" xfId="0" applyNumberFormat="1" applyFont="1" applyBorder="1" applyAlignment="1">
      <alignment horizontal="center" vertical="center" wrapText="1"/>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165" fontId="11" fillId="0" borderId="15" xfId="0" applyNumberFormat="1" applyFont="1" applyFill="1" applyBorder="1" applyAlignment="1">
      <alignment horizontal="right" vertical="center"/>
    </xf>
  </cellXfs>
  <cellStyles count="3">
    <cellStyle name="Normal" xfId="0" builtinId="0"/>
    <cellStyle name="Normal 2" xfId="2"/>
    <cellStyle name="Normal_Thu chi thang 2-2014"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41"/>
  <sheetViews>
    <sheetView tabSelected="1" topLeftCell="A4" workbookViewId="0">
      <selection activeCell="L34" sqref="L34"/>
    </sheetView>
  </sheetViews>
  <sheetFormatPr defaultRowHeight="15"/>
  <cols>
    <col min="1" max="1" width="7.85546875" style="1" customWidth="1"/>
    <col min="2" max="2" width="56.85546875" style="1" customWidth="1"/>
    <col min="3" max="3" width="15.85546875" style="4" hidden="1" customWidth="1"/>
    <col min="4" max="4" width="14.42578125" style="4" customWidth="1"/>
    <col min="5" max="5" width="15.85546875" style="4" customWidth="1"/>
    <col min="6" max="6" width="15.28515625" style="4" customWidth="1"/>
    <col min="7" max="7" width="9.140625" style="1"/>
    <col min="8" max="8" width="9.140625" style="1" customWidth="1"/>
    <col min="9" max="9" width="10.42578125" style="3" customWidth="1"/>
    <col min="10" max="16384" width="9.140625" style="4"/>
  </cols>
  <sheetData>
    <row r="1" spans="1:9" s="1" customFormat="1" ht="16.5">
      <c r="A1" s="49" t="s">
        <v>25</v>
      </c>
      <c r="G1" s="2" t="s">
        <v>26</v>
      </c>
      <c r="I1" s="3"/>
    </row>
    <row r="2" spans="1:9" s="1" customFormat="1" ht="16.5">
      <c r="A2" s="71" t="s">
        <v>24</v>
      </c>
      <c r="B2" s="71"/>
      <c r="C2" s="71"/>
      <c r="D2" s="71"/>
      <c r="E2" s="71"/>
      <c r="F2" s="71"/>
      <c r="G2" s="71"/>
      <c r="H2" s="71"/>
      <c r="I2" s="71"/>
    </row>
    <row r="3" spans="1:9" s="12" customFormat="1" ht="16.5">
      <c r="A3" s="5"/>
      <c r="B3" s="6"/>
      <c r="C3" s="7"/>
      <c r="D3" s="7"/>
      <c r="E3" s="8"/>
      <c r="F3" s="8"/>
      <c r="G3" s="9"/>
      <c r="H3" s="10"/>
      <c r="I3" s="11" t="s">
        <v>0</v>
      </c>
    </row>
    <row r="4" spans="1:9" s="12" customFormat="1" ht="15.75" customHeight="1">
      <c r="A4" s="72" t="s">
        <v>1</v>
      </c>
      <c r="B4" s="72" t="s">
        <v>27</v>
      </c>
      <c r="C4" s="72" t="s">
        <v>2</v>
      </c>
      <c r="D4" s="76" t="s">
        <v>3</v>
      </c>
      <c r="E4" s="77"/>
      <c r="F4" s="78" t="s">
        <v>4</v>
      </c>
      <c r="G4" s="81" t="s">
        <v>5</v>
      </c>
      <c r="H4" s="82"/>
      <c r="I4" s="85" t="s">
        <v>6</v>
      </c>
    </row>
    <row r="5" spans="1:9" s="12" customFormat="1" ht="15.75" customHeight="1">
      <c r="A5" s="73"/>
      <c r="B5" s="73"/>
      <c r="C5" s="73"/>
      <c r="D5" s="86" t="s">
        <v>7</v>
      </c>
      <c r="E5" s="87"/>
      <c r="F5" s="79"/>
      <c r="G5" s="83"/>
      <c r="H5" s="84"/>
      <c r="I5" s="85"/>
    </row>
    <row r="6" spans="1:9" s="12" customFormat="1" ht="47.25" customHeight="1">
      <c r="A6" s="74"/>
      <c r="B6" s="74"/>
      <c r="C6" s="75"/>
      <c r="D6" s="50" t="s">
        <v>8</v>
      </c>
      <c r="E6" s="13" t="s">
        <v>9</v>
      </c>
      <c r="F6" s="80"/>
      <c r="G6" s="14" t="s">
        <v>8</v>
      </c>
      <c r="H6" s="15" t="s">
        <v>9</v>
      </c>
      <c r="I6" s="85"/>
    </row>
    <row r="7" spans="1:9" s="20" customFormat="1" ht="12.75">
      <c r="A7" s="16"/>
      <c r="B7" s="16">
        <v>1</v>
      </c>
      <c r="C7" s="17">
        <v>2</v>
      </c>
      <c r="D7" s="17">
        <v>3</v>
      </c>
      <c r="E7" s="17">
        <v>4</v>
      </c>
      <c r="F7" s="17">
        <v>5</v>
      </c>
      <c r="G7" s="18" t="s">
        <v>10</v>
      </c>
      <c r="H7" s="18" t="s">
        <v>11</v>
      </c>
      <c r="I7" s="19" t="s">
        <v>12</v>
      </c>
    </row>
    <row r="8" spans="1:9" s="12" customFormat="1" ht="15.75">
      <c r="A8" s="21" t="s">
        <v>13</v>
      </c>
      <c r="B8" s="22" t="s">
        <v>28</v>
      </c>
      <c r="C8" s="23">
        <f>C9+C29+C30+C36</f>
        <v>5175805</v>
      </c>
      <c r="D8" s="23">
        <f>D9+D29+D30+D36</f>
        <v>4680000</v>
      </c>
      <c r="E8" s="23">
        <f>E9+E30+E36</f>
        <v>5000000</v>
      </c>
      <c r="F8" s="23">
        <f>F9+F29+F30+F36</f>
        <v>5500000</v>
      </c>
      <c r="G8" s="24">
        <f t="shared" ref="G8:G12" si="0">F8/D8*100</f>
        <v>117.52136752136752</v>
      </c>
      <c r="H8" s="24">
        <f t="shared" ref="H8:H12" si="1">F8/E8*100</f>
        <v>110.00000000000001</v>
      </c>
      <c r="I8" s="25">
        <f t="shared" ref="I8:I22" si="2">F8/C8*100</f>
        <v>106.26366333352976</v>
      </c>
    </row>
    <row r="9" spans="1:9" s="12" customFormat="1" ht="15.75">
      <c r="A9" s="26" t="s">
        <v>14</v>
      </c>
      <c r="B9" s="27" t="s">
        <v>29</v>
      </c>
      <c r="C9" s="28">
        <f>C10+C11+C12+C13+C14+C15+C16+C17+C23+C24+C25+C26+C27+C28</f>
        <v>5131881</v>
      </c>
      <c r="D9" s="28">
        <f>D10+D11+D12+D13+D14+D15+D16+D17+D23+D24+D25+D26+D27+D28</f>
        <v>4630000</v>
      </c>
      <c r="E9" s="28">
        <f>E10+E11+E12+E13+E14+E15+E16+E17+E23+E24+E25+E26+E27+E28</f>
        <v>4950000</v>
      </c>
      <c r="F9" s="28">
        <f>F10+F11+F12+F13+F14+F15+F16+F17+F23+F24+F25+F26+F27+F28</f>
        <v>5373000</v>
      </c>
      <c r="G9" s="29">
        <f t="shared" si="0"/>
        <v>116.0475161987041</v>
      </c>
      <c r="H9" s="29">
        <f t="shared" si="1"/>
        <v>108.54545454545455</v>
      </c>
      <c r="I9" s="30">
        <f t="shared" si="2"/>
        <v>104.69845267261653</v>
      </c>
    </row>
    <row r="10" spans="1:9" s="40" customFormat="1" ht="15.75">
      <c r="A10" s="36">
        <v>1</v>
      </c>
      <c r="B10" s="37" t="s">
        <v>55</v>
      </c>
      <c r="C10" s="37">
        <v>1386853</v>
      </c>
      <c r="D10" s="37">
        <v>1215000</v>
      </c>
      <c r="E10" s="37">
        <v>1257646</v>
      </c>
      <c r="F10" s="37">
        <v>1487953</v>
      </c>
      <c r="G10" s="38">
        <f t="shared" si="0"/>
        <v>122.46526748971193</v>
      </c>
      <c r="H10" s="38">
        <f t="shared" si="1"/>
        <v>118.31254581972988</v>
      </c>
      <c r="I10" s="39">
        <f t="shared" si="2"/>
        <v>107.28988580621018</v>
      </c>
    </row>
    <row r="11" spans="1:9" s="40" customFormat="1" ht="15.75">
      <c r="A11" s="36">
        <v>2</v>
      </c>
      <c r="B11" s="37" t="s">
        <v>30</v>
      </c>
      <c r="C11" s="37">
        <v>28946</v>
      </c>
      <c r="D11" s="37">
        <v>25000</v>
      </c>
      <c r="E11" s="37">
        <v>28880</v>
      </c>
      <c r="F11" s="37">
        <v>42000</v>
      </c>
      <c r="G11" s="38">
        <f t="shared" si="0"/>
        <v>168</v>
      </c>
      <c r="H11" s="38">
        <f t="shared" si="1"/>
        <v>145.42936288088643</v>
      </c>
      <c r="I11" s="39">
        <f t="shared" si="2"/>
        <v>145.09776825813583</v>
      </c>
    </row>
    <row r="12" spans="1:9" s="40" customFormat="1" ht="15.75">
      <c r="A12" s="36">
        <v>3</v>
      </c>
      <c r="B12" s="37" t="s">
        <v>31</v>
      </c>
      <c r="C12" s="37">
        <v>1034982</v>
      </c>
      <c r="D12" s="37">
        <v>1216000</v>
      </c>
      <c r="E12" s="37">
        <v>1216000</v>
      </c>
      <c r="F12" s="37">
        <v>1212256</v>
      </c>
      <c r="G12" s="38">
        <f t="shared" si="0"/>
        <v>99.692105263157899</v>
      </c>
      <c r="H12" s="38">
        <f t="shared" si="1"/>
        <v>99.692105263157899</v>
      </c>
      <c r="I12" s="39">
        <f t="shared" si="2"/>
        <v>117.12822058741119</v>
      </c>
    </row>
    <row r="13" spans="1:9" s="12" customFormat="1" ht="15.75">
      <c r="A13" s="36">
        <v>4</v>
      </c>
      <c r="B13" s="37" t="s">
        <v>16</v>
      </c>
      <c r="C13" s="37">
        <v>338294</v>
      </c>
      <c r="D13" s="37">
        <v>370000</v>
      </c>
      <c r="E13" s="37">
        <v>370000</v>
      </c>
      <c r="F13" s="43">
        <v>380190</v>
      </c>
      <c r="G13" s="38"/>
      <c r="H13" s="38"/>
      <c r="I13" s="39">
        <f t="shared" si="2"/>
        <v>112.38449396087427</v>
      </c>
    </row>
    <row r="14" spans="1:9" s="12" customFormat="1" ht="15.75">
      <c r="A14" s="36">
        <v>5</v>
      </c>
      <c r="B14" s="37" t="s">
        <v>19</v>
      </c>
      <c r="C14" s="37">
        <v>412316</v>
      </c>
      <c r="D14" s="37">
        <v>435000</v>
      </c>
      <c r="E14" s="37">
        <v>473081</v>
      </c>
      <c r="F14" s="43">
        <v>427080</v>
      </c>
      <c r="G14" s="38">
        <f>F14/D14*100</f>
        <v>98.179310344827584</v>
      </c>
      <c r="H14" s="38">
        <f>F14/E14*100</f>
        <v>90.2762951798952</v>
      </c>
      <c r="I14" s="39">
        <f t="shared" si="2"/>
        <v>103.58074874610736</v>
      </c>
    </row>
    <row r="15" spans="1:9" s="12" customFormat="1" ht="15.75">
      <c r="A15" s="36">
        <v>6</v>
      </c>
      <c r="B15" s="37" t="s">
        <v>15</v>
      </c>
      <c r="C15" s="37">
        <v>296796</v>
      </c>
      <c r="D15" s="37">
        <v>353000</v>
      </c>
      <c r="E15" s="37">
        <v>353000</v>
      </c>
      <c r="F15" s="43">
        <v>314577</v>
      </c>
      <c r="G15" s="38">
        <f>F15/D15*100</f>
        <v>89.115297450424919</v>
      </c>
      <c r="H15" s="38">
        <f>F15/E15*100</f>
        <v>89.115297450424919</v>
      </c>
      <c r="I15" s="39">
        <f t="shared" si="2"/>
        <v>105.99098370597986</v>
      </c>
    </row>
    <row r="16" spans="1:9" s="12" customFormat="1" ht="15.75">
      <c r="A16" s="36">
        <v>7</v>
      </c>
      <c r="B16" s="37" t="s">
        <v>17</v>
      </c>
      <c r="C16" s="37">
        <v>123451</v>
      </c>
      <c r="D16" s="37">
        <v>125000</v>
      </c>
      <c r="E16" s="37">
        <v>125018</v>
      </c>
      <c r="F16" s="43">
        <v>135103</v>
      </c>
      <c r="G16" s="38">
        <f>F16/D16*100</f>
        <v>108.08240000000001</v>
      </c>
      <c r="H16" s="38">
        <f>F16/E16*100</f>
        <v>108.06683837527396</v>
      </c>
      <c r="I16" s="39">
        <f t="shared" si="2"/>
        <v>109.43856266858916</v>
      </c>
    </row>
    <row r="17" spans="1:9" s="12" customFormat="1" ht="15.75">
      <c r="A17" s="36">
        <v>8</v>
      </c>
      <c r="B17" s="37" t="s">
        <v>32</v>
      </c>
      <c r="C17" s="37">
        <f>C18+C19+C20+C21+C22+2</f>
        <v>1110233</v>
      </c>
      <c r="D17" s="37">
        <f>D18+D19+D20+D21+D22</f>
        <v>554000</v>
      </c>
      <c r="E17" s="37">
        <f>E18+E19+E20+E21+E22</f>
        <v>746278</v>
      </c>
      <c r="F17" s="43">
        <f>F18+F19+F20+F21+F22</f>
        <v>957607</v>
      </c>
      <c r="G17" s="38">
        <f>F17/D17*100</f>
        <v>172.85324909747294</v>
      </c>
      <c r="H17" s="38">
        <f>F17/E17*100</f>
        <v>128.31773146200209</v>
      </c>
      <c r="I17" s="39">
        <f t="shared" si="2"/>
        <v>86.252795584350324</v>
      </c>
    </row>
    <row r="18" spans="1:9" s="66" customFormat="1" ht="15.75">
      <c r="A18" s="41" t="s">
        <v>51</v>
      </c>
      <c r="B18" s="42" t="s">
        <v>33</v>
      </c>
      <c r="C18" s="42">
        <v>397</v>
      </c>
      <c r="D18" s="62">
        <v>0</v>
      </c>
      <c r="E18" s="62">
        <v>0</v>
      </c>
      <c r="F18" s="63">
        <v>110</v>
      </c>
      <c r="G18" s="64"/>
      <c r="H18" s="64"/>
      <c r="I18" s="65">
        <f t="shared" si="2"/>
        <v>27.70780856423174</v>
      </c>
    </row>
    <row r="19" spans="1:9" s="66" customFormat="1" ht="15.75">
      <c r="A19" s="41" t="s">
        <v>51</v>
      </c>
      <c r="B19" s="42" t="s">
        <v>34</v>
      </c>
      <c r="C19" s="42">
        <v>13834</v>
      </c>
      <c r="D19" s="42">
        <v>9000</v>
      </c>
      <c r="E19" s="42">
        <v>10847</v>
      </c>
      <c r="F19" s="67">
        <v>13715</v>
      </c>
      <c r="G19" s="64">
        <f t="shared" ref="G19:G30" si="3">F19/D19*100</f>
        <v>152.38888888888889</v>
      </c>
      <c r="H19" s="64">
        <f t="shared" ref="H19:H30" si="4">F19/E19*100</f>
        <v>126.44049045819121</v>
      </c>
      <c r="I19" s="65">
        <f t="shared" si="2"/>
        <v>99.139800491542573</v>
      </c>
    </row>
    <row r="20" spans="1:9" s="66" customFormat="1" ht="15.75">
      <c r="A20" s="41" t="s">
        <v>51</v>
      </c>
      <c r="B20" s="42" t="s">
        <v>35</v>
      </c>
      <c r="C20" s="42">
        <v>951323</v>
      </c>
      <c r="D20" s="42">
        <v>500000</v>
      </c>
      <c r="E20" s="42">
        <v>674000</v>
      </c>
      <c r="F20" s="67">
        <v>732000</v>
      </c>
      <c r="G20" s="64">
        <f t="shared" si="3"/>
        <v>146.4</v>
      </c>
      <c r="H20" s="64">
        <f t="shared" si="4"/>
        <v>108.60534124629081</v>
      </c>
      <c r="I20" s="65">
        <f t="shared" si="2"/>
        <v>76.9454748807713</v>
      </c>
    </row>
    <row r="21" spans="1:9" s="68" customFormat="1" ht="15.75">
      <c r="A21" s="41" t="s">
        <v>51</v>
      </c>
      <c r="B21" s="42" t="s">
        <v>36</v>
      </c>
      <c r="C21" s="42">
        <v>107586</v>
      </c>
      <c r="D21" s="42">
        <v>40000</v>
      </c>
      <c r="E21" s="42">
        <v>56431</v>
      </c>
      <c r="F21" s="67">
        <v>206782</v>
      </c>
      <c r="G21" s="64">
        <f t="shared" si="3"/>
        <v>516.95500000000004</v>
      </c>
      <c r="H21" s="64">
        <f t="shared" si="4"/>
        <v>366.43334337509526</v>
      </c>
      <c r="I21" s="65">
        <f t="shared" si="2"/>
        <v>192.20158756715557</v>
      </c>
    </row>
    <row r="22" spans="1:9" s="68" customFormat="1" ht="15.75">
      <c r="A22" s="41" t="s">
        <v>51</v>
      </c>
      <c r="B22" s="42" t="s">
        <v>37</v>
      </c>
      <c r="C22" s="42">
        <v>37091</v>
      </c>
      <c r="D22" s="42">
        <v>5000</v>
      </c>
      <c r="E22" s="42">
        <v>5000</v>
      </c>
      <c r="F22" s="67">
        <v>5000</v>
      </c>
      <c r="G22" s="64">
        <f t="shared" si="3"/>
        <v>100</v>
      </c>
      <c r="H22" s="64">
        <f t="shared" si="4"/>
        <v>100</v>
      </c>
      <c r="I22" s="65">
        <f t="shared" si="2"/>
        <v>13.480359116766872</v>
      </c>
    </row>
    <row r="23" spans="1:9" s="44" customFormat="1" ht="15.75">
      <c r="A23" s="36">
        <v>9</v>
      </c>
      <c r="B23" s="37" t="s">
        <v>18</v>
      </c>
      <c r="C23" s="37">
        <v>18343</v>
      </c>
      <c r="D23" s="37">
        <v>11000</v>
      </c>
      <c r="E23" s="37">
        <v>53817</v>
      </c>
      <c r="F23" s="43">
        <v>53180</v>
      </c>
      <c r="G23" s="38">
        <f t="shared" si="3"/>
        <v>483.4545454545455</v>
      </c>
      <c r="H23" s="38">
        <f t="shared" si="4"/>
        <v>98.816359143021728</v>
      </c>
      <c r="I23" s="39"/>
    </row>
    <row r="24" spans="1:9" s="44" customFormat="1" ht="47.25">
      <c r="A24" s="36">
        <v>10</v>
      </c>
      <c r="B24" s="51" t="s">
        <v>38</v>
      </c>
      <c r="C24" s="37"/>
      <c r="D24" s="37">
        <v>5000</v>
      </c>
      <c r="E24" s="37">
        <v>5000</v>
      </c>
      <c r="F24" s="43">
        <v>3000</v>
      </c>
      <c r="G24" s="38">
        <f t="shared" si="3"/>
        <v>60</v>
      </c>
      <c r="H24" s="38">
        <f t="shared" si="4"/>
        <v>60</v>
      </c>
      <c r="I24" s="39"/>
    </row>
    <row r="25" spans="1:9" s="12" customFormat="1" ht="15.75">
      <c r="A25" s="36">
        <v>11</v>
      </c>
      <c r="B25" s="52" t="s">
        <v>22</v>
      </c>
      <c r="C25" s="37">
        <v>116006</v>
      </c>
      <c r="D25" s="37">
        <v>130000</v>
      </c>
      <c r="E25" s="37">
        <v>130000</v>
      </c>
      <c r="F25" s="37">
        <v>130000</v>
      </c>
      <c r="G25" s="38">
        <f t="shared" si="3"/>
        <v>100</v>
      </c>
      <c r="H25" s="38">
        <f t="shared" si="4"/>
        <v>100</v>
      </c>
      <c r="I25" s="39">
        <f t="shared" ref="I25:I30" si="5">F25/C25*100</f>
        <v>112.06316914642346</v>
      </c>
    </row>
    <row r="26" spans="1:9" s="12" customFormat="1" ht="15.75">
      <c r="A26" s="36">
        <v>12</v>
      </c>
      <c r="B26" s="37" t="s">
        <v>39</v>
      </c>
      <c r="C26" s="37">
        <v>13330</v>
      </c>
      <c r="D26" s="37">
        <v>11000</v>
      </c>
      <c r="E26" s="37">
        <v>11000</v>
      </c>
      <c r="F26" s="43">
        <v>11000</v>
      </c>
      <c r="G26" s="38">
        <f t="shared" si="3"/>
        <v>100</v>
      </c>
      <c r="H26" s="38">
        <f t="shared" si="4"/>
        <v>100</v>
      </c>
      <c r="I26" s="39">
        <f t="shared" si="5"/>
        <v>82.520630157539387</v>
      </c>
    </row>
    <row r="27" spans="1:9" s="12" customFormat="1" ht="15.75">
      <c r="A27" s="36">
        <v>13</v>
      </c>
      <c r="B27" s="37" t="s">
        <v>21</v>
      </c>
      <c r="C27" s="37">
        <v>187667</v>
      </c>
      <c r="D27" s="37">
        <v>160000</v>
      </c>
      <c r="E27" s="37">
        <v>160000</v>
      </c>
      <c r="F27" s="43">
        <v>175000</v>
      </c>
      <c r="G27" s="38">
        <f t="shared" si="3"/>
        <v>109.375</v>
      </c>
      <c r="H27" s="38">
        <f t="shared" si="4"/>
        <v>109.375</v>
      </c>
      <c r="I27" s="39">
        <f t="shared" si="5"/>
        <v>93.250278418688424</v>
      </c>
    </row>
    <row r="28" spans="1:9" s="12" customFormat="1" ht="15.75">
      <c r="A28" s="36">
        <v>14</v>
      </c>
      <c r="B28" s="37" t="s">
        <v>20</v>
      </c>
      <c r="C28" s="37">
        <v>64664</v>
      </c>
      <c r="D28" s="37">
        <v>20000</v>
      </c>
      <c r="E28" s="37">
        <v>20280</v>
      </c>
      <c r="F28" s="43">
        <v>44054</v>
      </c>
      <c r="G28" s="38">
        <f t="shared" si="3"/>
        <v>220.27</v>
      </c>
      <c r="H28" s="38">
        <f t="shared" si="4"/>
        <v>217.22879684418146</v>
      </c>
      <c r="I28" s="39"/>
    </row>
    <row r="29" spans="1:9" s="40" customFormat="1" ht="15.75">
      <c r="A29" s="31" t="s">
        <v>23</v>
      </c>
      <c r="B29" s="32" t="s">
        <v>40</v>
      </c>
      <c r="C29" s="32">
        <v>0</v>
      </c>
      <c r="D29" s="32">
        <v>0</v>
      </c>
      <c r="E29" s="32">
        <v>0</v>
      </c>
      <c r="F29" s="33">
        <v>0</v>
      </c>
      <c r="G29" s="34"/>
      <c r="H29" s="34"/>
      <c r="I29" s="35"/>
    </row>
    <row r="30" spans="1:9" s="40" customFormat="1" ht="15.75">
      <c r="A30" s="31" t="s">
        <v>54</v>
      </c>
      <c r="B30" s="32" t="s">
        <v>41</v>
      </c>
      <c r="C30" s="32">
        <v>43924</v>
      </c>
      <c r="D30" s="32">
        <v>50000</v>
      </c>
      <c r="E30" s="32">
        <v>50000</v>
      </c>
      <c r="F30" s="33">
        <f>F31+F32+F33+F34+F35</f>
        <v>127000</v>
      </c>
      <c r="G30" s="34">
        <f t="shared" si="3"/>
        <v>254</v>
      </c>
      <c r="H30" s="34">
        <f t="shared" si="4"/>
        <v>254</v>
      </c>
      <c r="I30" s="35">
        <f t="shared" si="5"/>
        <v>289.13577998360807</v>
      </c>
    </row>
    <row r="31" spans="1:9" s="12" customFormat="1" ht="15.75">
      <c r="A31" s="36">
        <v>1</v>
      </c>
      <c r="B31" s="45" t="s">
        <v>42</v>
      </c>
      <c r="C31" s="37"/>
      <c r="D31" s="37"/>
      <c r="E31" s="37"/>
      <c r="F31" s="43">
        <v>126369</v>
      </c>
      <c r="G31" s="38"/>
      <c r="H31" s="38"/>
      <c r="I31" s="39"/>
    </row>
    <row r="32" spans="1:9" s="12" customFormat="1" ht="15.75">
      <c r="A32" s="53">
        <v>2</v>
      </c>
      <c r="B32" s="52" t="s">
        <v>43</v>
      </c>
      <c r="C32" s="54"/>
      <c r="D32" s="54"/>
      <c r="E32" s="54"/>
      <c r="F32" s="55">
        <v>9</v>
      </c>
      <c r="G32" s="38"/>
      <c r="H32" s="38"/>
      <c r="I32" s="39"/>
    </row>
    <row r="33" spans="1:9" s="12" customFormat="1" ht="15.75">
      <c r="A33" s="53">
        <v>3</v>
      </c>
      <c r="B33" s="52" t="s">
        <v>44</v>
      </c>
      <c r="C33" s="54"/>
      <c r="D33" s="54"/>
      <c r="E33" s="54"/>
      <c r="F33" s="55">
        <v>447</v>
      </c>
      <c r="G33" s="56"/>
      <c r="H33" s="56"/>
      <c r="I33" s="57"/>
    </row>
    <row r="34" spans="1:9" s="12" customFormat="1" ht="15.75">
      <c r="A34" s="53">
        <v>4</v>
      </c>
      <c r="B34" s="52" t="s">
        <v>45</v>
      </c>
      <c r="C34" s="54"/>
      <c r="D34" s="54"/>
      <c r="E34" s="54"/>
      <c r="F34" s="55">
        <v>77</v>
      </c>
      <c r="G34" s="56"/>
      <c r="H34" s="56"/>
      <c r="I34" s="57"/>
    </row>
    <row r="35" spans="1:9" s="12" customFormat="1" ht="15.75">
      <c r="A35" s="53">
        <v>5</v>
      </c>
      <c r="B35" s="52" t="s">
        <v>46</v>
      </c>
      <c r="C35" s="54"/>
      <c r="D35" s="54"/>
      <c r="E35" s="54"/>
      <c r="F35" s="55">
        <v>98</v>
      </c>
      <c r="G35" s="56"/>
      <c r="H35" s="56"/>
      <c r="I35" s="57"/>
    </row>
    <row r="36" spans="1:9" s="40" customFormat="1" ht="15.75">
      <c r="A36" s="21" t="s">
        <v>53</v>
      </c>
      <c r="B36" s="46" t="s">
        <v>47</v>
      </c>
      <c r="C36" s="22"/>
      <c r="D36" s="22"/>
      <c r="E36" s="22"/>
      <c r="F36" s="23"/>
      <c r="G36" s="24"/>
      <c r="H36" s="24"/>
      <c r="I36" s="25"/>
    </row>
    <row r="37" spans="1:9" s="40" customFormat="1" ht="15.75">
      <c r="A37" s="21" t="s">
        <v>52</v>
      </c>
      <c r="B37" s="46" t="s">
        <v>48</v>
      </c>
      <c r="C37" s="22"/>
      <c r="D37" s="22"/>
      <c r="E37" s="22">
        <f>E38+E39</f>
        <v>4512626</v>
      </c>
      <c r="F37" s="23">
        <f>F38+F39</f>
        <v>4898026</v>
      </c>
      <c r="G37" s="24"/>
      <c r="H37" s="24">
        <f>F37/E37%</f>
        <v>108.54048175053727</v>
      </c>
      <c r="I37" s="25"/>
    </row>
    <row r="38" spans="1:9" s="12" customFormat="1" ht="15.75">
      <c r="A38" s="53">
        <v>1</v>
      </c>
      <c r="B38" s="52" t="s">
        <v>49</v>
      </c>
      <c r="C38" s="54"/>
      <c r="D38" s="54"/>
      <c r="E38" s="54">
        <v>346614</v>
      </c>
      <c r="F38" s="69">
        <v>376168</v>
      </c>
      <c r="G38" s="56"/>
      <c r="H38" s="24">
        <f t="shared" ref="H38:H39" si="6">F38/E38%</f>
        <v>108.52648767793569</v>
      </c>
      <c r="I38" s="57"/>
    </row>
    <row r="39" spans="1:9" s="12" customFormat="1" ht="15.75">
      <c r="A39" s="58">
        <v>2</v>
      </c>
      <c r="B39" s="59" t="s">
        <v>50</v>
      </c>
      <c r="C39" s="59"/>
      <c r="D39" s="59"/>
      <c r="E39" s="59">
        <v>4166012</v>
      </c>
      <c r="F39" s="70">
        <v>4521858</v>
      </c>
      <c r="G39" s="60"/>
      <c r="H39" s="88">
        <f t="shared" si="6"/>
        <v>108.54164606342948</v>
      </c>
      <c r="I39" s="61"/>
    </row>
    <row r="40" spans="1:9" s="12" customFormat="1" ht="15.75">
      <c r="A40" s="47"/>
      <c r="B40" s="47"/>
      <c r="C40" s="47"/>
      <c r="G40" s="47"/>
      <c r="H40" s="47"/>
      <c r="I40" s="48"/>
    </row>
    <row r="41" spans="1:9" s="12" customFormat="1" ht="15.75">
      <c r="A41" s="47"/>
      <c r="B41" s="47"/>
      <c r="G41" s="47"/>
      <c r="H41" s="47"/>
      <c r="I41" s="48"/>
    </row>
  </sheetData>
  <mergeCells count="9">
    <mergeCell ref="A2:I2"/>
    <mergeCell ref="A4:A6"/>
    <mergeCell ref="B4:B6"/>
    <mergeCell ref="C4:C6"/>
    <mergeCell ref="D4:E4"/>
    <mergeCell ref="F4:F6"/>
    <mergeCell ref="G4:H5"/>
    <mergeCell ref="I4:I6"/>
    <mergeCell ref="D5:E5"/>
  </mergeCells>
  <pageMargins left="0.25" right="0.2" top="0.5" bottom="0.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Bao cao</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2019-01-10T07:31:49Z</cp:lastPrinted>
  <dcterms:created xsi:type="dcterms:W3CDTF">2019-01-09T09:24:17Z</dcterms:created>
  <dcterms:modified xsi:type="dcterms:W3CDTF">2019-04-24T01:46:59Z</dcterms:modified>
</cp:coreProperties>
</file>