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2021\Quyet toan 2019\"/>
    </mc:Choice>
  </mc:AlternateContent>
  <bookViews>
    <workbookView xWindow="0" yWindow="0" windowWidth="24000" windowHeight="90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62" i="1"/>
  <c r="G61" i="1"/>
  <c r="H60" i="1"/>
  <c r="G60" i="1"/>
  <c r="H59" i="1"/>
  <c r="G59" i="1"/>
  <c r="H58" i="1"/>
  <c r="G58" i="1"/>
  <c r="H52" i="1"/>
  <c r="G52" i="1"/>
  <c r="H51" i="1"/>
  <c r="G51" i="1"/>
  <c r="H50" i="1"/>
  <c r="G50" i="1"/>
  <c r="H49" i="1"/>
  <c r="G49" i="1"/>
  <c r="H48" i="1"/>
  <c r="G48" i="1"/>
  <c r="F46" i="1"/>
  <c r="E46" i="1"/>
  <c r="E45" i="1"/>
  <c r="F45" i="1" s="1"/>
  <c r="F44" i="1"/>
  <c r="E44" i="1"/>
  <c r="G43" i="1"/>
  <c r="F43" i="1"/>
  <c r="H43" i="1" s="1"/>
  <c r="F42" i="1"/>
  <c r="E42" i="1"/>
  <c r="G42" i="1" s="1"/>
  <c r="H41" i="1"/>
  <c r="G41" i="1"/>
  <c r="H40" i="1"/>
  <c r="G40" i="1"/>
  <c r="H39" i="1"/>
  <c r="G39" i="1"/>
  <c r="H38" i="1"/>
  <c r="G38" i="1"/>
  <c r="E37" i="1"/>
  <c r="E36" i="1"/>
  <c r="H35" i="1"/>
  <c r="G35" i="1"/>
  <c r="H34" i="1"/>
  <c r="G34" i="1"/>
  <c r="H32" i="1"/>
  <c r="G32" i="1"/>
  <c r="H31" i="1"/>
  <c r="G31" i="1"/>
  <c r="H30" i="1"/>
  <c r="G30" i="1"/>
  <c r="H29" i="1"/>
  <c r="G29" i="1"/>
  <c r="H24" i="1"/>
  <c r="G24" i="1"/>
  <c r="H22" i="1"/>
  <c r="G22" i="1"/>
  <c r="H21" i="1"/>
  <c r="G21" i="1"/>
  <c r="H20" i="1"/>
  <c r="G20" i="1"/>
  <c r="H18" i="1"/>
  <c r="G18" i="1"/>
  <c r="H17" i="1"/>
  <c r="G17" i="1"/>
  <c r="A17" i="1"/>
  <c r="A22" i="1" s="1"/>
  <c r="A29" i="1" s="1"/>
  <c r="A34" i="1" s="1"/>
  <c r="A35" i="1" s="1"/>
  <c r="A38" i="1" s="1"/>
  <c r="A39" i="1" s="1"/>
  <c r="A47" i="1" s="1"/>
  <c r="A48" i="1" s="1"/>
  <c r="A49" i="1" s="1"/>
  <c r="A50" i="1" s="1"/>
  <c r="A51" i="1" s="1"/>
  <c r="A52" i="1" s="1"/>
  <c r="A58" i="1" s="1"/>
  <c r="A59" i="1" s="1"/>
  <c r="A60" i="1" s="1"/>
  <c r="A61" i="1" s="1"/>
  <c r="A62" i="1" s="1"/>
  <c r="A63" i="1" s="1"/>
  <c r="H16" i="1"/>
  <c r="G16" i="1"/>
  <c r="H14" i="1"/>
  <c r="G14" i="1"/>
  <c r="H13" i="1"/>
  <c r="G13" i="1"/>
  <c r="H12" i="1"/>
  <c r="G12" i="1"/>
  <c r="H11" i="1"/>
  <c r="G11" i="1"/>
  <c r="H10" i="1"/>
  <c r="G10" i="1"/>
  <c r="H9" i="1"/>
  <c r="G9" i="1"/>
</calcChain>
</file>

<file path=xl/sharedStrings.xml><?xml version="1.0" encoding="utf-8"?>
<sst xmlns="http://schemas.openxmlformats.org/spreadsheetml/2006/main" count="108" uniqueCount="92">
  <si>
    <t>Biểu số 63/CK-NSNN</t>
  </si>
  <si>
    <t>QUYẾT TOÁN NGUỒN THU NGÂN SÁCH NHÀ NƯỚC NĂM 2019</t>
  </si>
  <si>
    <t>(Quyết toán đã được Hội đồng nhân dân tỉnh phê chuẩn)</t>
  </si>
  <si>
    <t>(Kèm theo Quyết định số               /QĐ-UBND ngày                tháng 12 năm 2020 của Ủy ban nhân dân tỉnh Đắk Lắk)</t>
  </si>
  <si>
    <t>Đơn vị tính: Triệu đồng</t>
  </si>
  <si>
    <t>STT</t>
  </si>
  <si>
    <t>Nội dung</t>
  </si>
  <si>
    <t>Dự toán</t>
  </si>
  <si>
    <t>Quyết toán</t>
  </si>
  <si>
    <t>So sánh  (%)</t>
  </si>
  <si>
    <t>Tổng thu 
NSNN</t>
  </si>
  <si>
    <t>Thu 
NSĐP</t>
  </si>
  <si>
    <t>Tổng thu
NSNN</t>
  </si>
  <si>
    <t>Thu NSĐP</t>
  </si>
  <si>
    <t>A</t>
  </si>
  <si>
    <t>B</t>
  </si>
  <si>
    <t>1</t>
  </si>
  <si>
    <t>2</t>
  </si>
  <si>
    <t>3</t>
  </si>
  <si>
    <t>4</t>
  </si>
  <si>
    <t>5=3/1</t>
  </si>
  <si>
    <t>6=4/2</t>
  </si>
  <si>
    <t>TỔNG NGUỒN THU NSNN (A+B+C+D+E+F+G+H)</t>
  </si>
  <si>
    <t>TỔNG THU CÂN ĐỐI NSNN</t>
  </si>
  <si>
    <t>I</t>
  </si>
  <si>
    <t>Thu nội địa</t>
  </si>
  <si>
    <t xml:space="preserve">Thu từ khu vực DNNN do trung ương quản lý </t>
  </si>
  <si>
    <t>- Thuế giá trị gia tăng</t>
  </si>
  <si>
    <t>- Thuế thu nhập doanh nghiệp</t>
  </si>
  <si>
    <t>- Thuế tiêu thụ đặc biệt</t>
  </si>
  <si>
    <t>- Thuế tài nguyên</t>
  </si>
  <si>
    <t>Thu từ khu vực DNNN do địa phương quản lý</t>
  </si>
  <si>
    <t>Thu từ khu vực doanh nghiệp có vốn đầu tư nước ngoài</t>
  </si>
  <si>
    <t>- Thu từ khí thiên nhiên</t>
  </si>
  <si>
    <t>- Tiền thuê mặt đất, mặt nước</t>
  </si>
  <si>
    <t>Thu từ khu vực kinh tế ngoài quốc doanh</t>
  </si>
  <si>
    <t>Thuế thu nhập cá nhân</t>
  </si>
  <si>
    <t>Thuế bảo vệ môi trường</t>
  </si>
  <si>
    <t>Thuế  BVMT thu từ hàng hóa sản xuất, kinh doanh trong nước</t>
  </si>
  <si>
    <t>Thuế  BVMT thu từ hàng hóa nhập khẩu</t>
  </si>
  <si>
    <t>Lệ phí trước bạ</t>
  </si>
  <si>
    <t>Phí, lệ phí</t>
  </si>
  <si>
    <t>8.1</t>
  </si>
  <si>
    <t>Lệ phí môn bài</t>
  </si>
  <si>
    <t>8.2</t>
  </si>
  <si>
    <t>Các loại phí, lệ phí khác</t>
  </si>
  <si>
    <t>-Trung ương</t>
  </si>
  <si>
    <t>-Địa phương</t>
  </si>
  <si>
    <t xml:space="preserve">     + Tỉnh</t>
  </si>
  <si>
    <t xml:space="preserve">     + Huyện</t>
  </si>
  <si>
    <t xml:space="preserve">     + Xã</t>
  </si>
  <si>
    <t>Thuế sử dụng đất nông nghiệp</t>
  </si>
  <si>
    <t>Thuế sử dụng đất phi nông nghiệp</t>
  </si>
  <si>
    <t>Tiền cho thuê đất, thuê mặt nước</t>
  </si>
  <si>
    <t>Thu tiền sử dụng đất</t>
  </si>
  <si>
    <t>Tiền cho thuê và tiền bán nhà ở thuộc sở hữu nhà nước</t>
  </si>
  <si>
    <t>Thu từ hoạt động xổ số kiến thiết</t>
  </si>
  <si>
    <t>-Thuế giá trị gia tăng</t>
  </si>
  <si>
    <t>-Thuế thu nhập doanh nghiệp</t>
  </si>
  <si>
    <t>-Thu từ thu nhập sau thuế</t>
  </si>
  <si>
    <t>-Thuế tiêu thụ đặc biệt</t>
  </si>
  <si>
    <t>-Thu khác</t>
  </si>
  <si>
    <t>Thu tiền cấp quyền khai thác khoáng sản</t>
  </si>
  <si>
    <t>Thu khác ngân sách</t>
  </si>
  <si>
    <t>Thu tại xã</t>
  </si>
  <si>
    <t>Thu ATGT</t>
  </si>
  <si>
    <t>Thu phạt do ngành thuế phạt</t>
  </si>
  <si>
    <t>Thu cổ tức và lợi nhuận sau thuế</t>
  </si>
  <si>
    <t>II</t>
  </si>
  <si>
    <t>Thu từ dầu thô</t>
  </si>
  <si>
    <t>III</t>
  </si>
  <si>
    <t>Thu từ hoạt động xuất nhập khẩu</t>
  </si>
  <si>
    <t>Thuế xuất khẩu</t>
  </si>
  <si>
    <t>Thuế nhập khẩu</t>
  </si>
  <si>
    <t>Thuế tiêu thụ đặc biệt hàng nhập khẩu</t>
  </si>
  <si>
    <t>Thuế giá trị gia tăng hàng nhập khẩu</t>
  </si>
  <si>
    <t>Thuế bổ sung đối với hàng hóa nhập khẩu vào Việt Nam</t>
  </si>
  <si>
    <t>Thuế bảo vệ môi trường thu từ hàng hóa nhập khẩu</t>
  </si>
  <si>
    <t>Thu khác</t>
  </si>
  <si>
    <t>IV</t>
  </si>
  <si>
    <t>Thu viện trợ</t>
  </si>
  <si>
    <t>THU TỪ QUỸ DỰ TRỮ TÀI CHÍNH</t>
  </si>
  <si>
    <t>C</t>
  </si>
  <si>
    <t>THU KẾT DƯ NĂM TRƯỚC</t>
  </si>
  <si>
    <t>D</t>
  </si>
  <si>
    <t>THU CHUYỂN NGUỒN TỪ NĂM TRƯỚC CHUYỂN SANG</t>
  </si>
  <si>
    <t>E</t>
  </si>
  <si>
    <t>THU VAY TỪ NGUỒN CHÍNH PHỦ CHO VAY LẠI</t>
  </si>
  <si>
    <t>F</t>
  </si>
  <si>
    <t>THU TỪ NGÂN SÁCH CẤP DƯỚI NỘP LÊN</t>
  </si>
  <si>
    <t>G</t>
  </si>
  <si>
    <t>CÁC KHOẢN HUY ĐỘNG ĐÓNG GÓP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</si>
</sst>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68">
    <xf numFmtId="0" fontId="0" fillId="0" borderId="0" xfId="0"/>
    <xf numFmtId="0" fontId="4" fillId="0" borderId="0" xfId="2" applyFont="1" applyFill="1"/>
    <xf numFmtId="0" fontId="7" fillId="0" borderId="0" xfId="2" applyFont="1" applyFill="1" applyAlignment="1">
      <alignment horizontal="left"/>
    </xf>
    <xf numFmtId="0" fontId="7" fillId="0" borderId="0" xfId="2" applyFont="1" applyFill="1" applyAlignment="1">
      <alignment horizontal="left" wrapText="1"/>
    </xf>
    <xf numFmtId="165" fontId="4" fillId="0" borderId="0" xfId="1" applyNumberFormat="1" applyFont="1" applyFill="1"/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165" fontId="3" fillId="0" borderId="2" xfId="1" quotePrefix="1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wrapText="1"/>
    </xf>
    <xf numFmtId="3" fontId="3" fillId="0" borderId="2" xfId="2" applyNumberFormat="1" applyFont="1" applyBorder="1"/>
    <xf numFmtId="164" fontId="3" fillId="0" borderId="2" xfId="2" applyNumberFormat="1" applyFont="1" applyBorder="1"/>
    <xf numFmtId="0" fontId="9" fillId="0" borderId="0" xfId="0" applyFont="1"/>
    <xf numFmtId="0" fontId="3" fillId="0" borderId="3" xfId="3" applyFont="1" applyBorder="1" applyAlignment="1">
      <alignment horizontal="center" vertical="center"/>
    </xf>
    <xf numFmtId="0" fontId="3" fillId="0" borderId="3" xfId="3" applyFont="1" applyBorder="1" applyAlignment="1">
      <alignment wrapText="1"/>
    </xf>
    <xf numFmtId="3" fontId="3" fillId="0" borderId="3" xfId="2" applyNumberFormat="1" applyFont="1" applyBorder="1"/>
    <xf numFmtId="164" fontId="3" fillId="0" borderId="3" xfId="2" applyNumberFormat="1" applyFont="1" applyBorder="1"/>
    <xf numFmtId="0" fontId="3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wrapText="1"/>
    </xf>
    <xf numFmtId="3" fontId="3" fillId="0" borderId="4" xfId="2" applyNumberFormat="1" applyFont="1" applyBorder="1"/>
    <xf numFmtId="164" fontId="3" fillId="0" borderId="4" xfId="2" applyNumberFormat="1" applyFont="1" applyBorder="1"/>
    <xf numFmtId="164" fontId="3" fillId="0" borderId="4" xfId="2" applyNumberFormat="1" applyFont="1" applyBorder="1" applyAlignment="1">
      <alignment horizontal="right"/>
    </xf>
    <xf numFmtId="0" fontId="10" fillId="0" borderId="0" xfId="0" applyFont="1"/>
    <xf numFmtId="0" fontId="4" fillId="0" borderId="4" xfId="3" applyFont="1" applyBorder="1" applyAlignment="1">
      <alignment horizontal="center" vertical="center"/>
    </xf>
    <xf numFmtId="0" fontId="4" fillId="0" borderId="4" xfId="3" applyFont="1" applyBorder="1" applyAlignment="1">
      <alignment wrapText="1"/>
    </xf>
    <xf numFmtId="3" fontId="4" fillId="0" borderId="4" xfId="2" applyNumberFormat="1" applyFont="1" applyBorder="1"/>
    <xf numFmtId="3" fontId="4" fillId="0" borderId="4" xfId="3" applyNumberFormat="1" applyFont="1" applyBorder="1"/>
    <xf numFmtId="3" fontId="4" fillId="0" borderId="4" xfId="3" applyNumberFormat="1" applyFont="1" applyBorder="1" applyAlignment="1">
      <alignment horizontal="right"/>
    </xf>
    <xf numFmtId="164" fontId="4" fillId="0" borderId="4" xfId="3" applyNumberFormat="1" applyFont="1" applyBorder="1" applyAlignment="1">
      <alignment horizontal="right"/>
    </xf>
    <xf numFmtId="3" fontId="3" fillId="0" borderId="4" xfId="3" applyNumberFormat="1" applyFont="1" applyBorder="1"/>
    <xf numFmtId="164" fontId="3" fillId="0" borderId="4" xfId="3" applyNumberFormat="1" applyFont="1" applyBorder="1" applyAlignment="1">
      <alignment horizontal="right"/>
    </xf>
    <xf numFmtId="3" fontId="3" fillId="0" borderId="4" xfId="3" applyNumberFormat="1" applyFont="1" applyBorder="1" applyAlignment="1">
      <alignment horizontal="right"/>
    </xf>
    <xf numFmtId="3" fontId="3" fillId="0" borderId="4" xfId="2" applyNumberFormat="1" applyFont="1" applyBorder="1" applyAlignment="1">
      <alignment horizontal="right"/>
    </xf>
    <xf numFmtId="0" fontId="7" fillId="0" borderId="4" xfId="3" applyFont="1" applyBorder="1" applyAlignment="1">
      <alignment horizontal="center" vertical="center"/>
    </xf>
    <xf numFmtId="0" fontId="7" fillId="0" borderId="4" xfId="3" applyFont="1" applyBorder="1" applyAlignment="1">
      <alignment wrapText="1"/>
    </xf>
    <xf numFmtId="3" fontId="7" fillId="0" borderId="4" xfId="2" applyNumberFormat="1" applyFont="1" applyBorder="1"/>
    <xf numFmtId="3" fontId="7" fillId="0" borderId="4" xfId="3" applyNumberFormat="1" applyFont="1" applyBorder="1"/>
    <xf numFmtId="3" fontId="7" fillId="0" borderId="4" xfId="3" applyNumberFormat="1" applyFont="1" applyBorder="1" applyAlignment="1">
      <alignment horizontal="right"/>
    </xf>
    <xf numFmtId="164" fontId="7" fillId="0" borderId="4" xfId="3" applyNumberFormat="1" applyFont="1" applyBorder="1" applyAlignment="1">
      <alignment horizontal="right"/>
    </xf>
    <xf numFmtId="3" fontId="4" fillId="0" borderId="4" xfId="2" applyNumberFormat="1" applyFont="1" applyBorder="1" applyAlignment="1">
      <alignment horizontal="right"/>
    </xf>
    <xf numFmtId="164" fontId="4" fillId="0" borderId="4" xfId="2" applyNumberFormat="1" applyFont="1" applyBorder="1" applyAlignment="1">
      <alignment horizontal="right"/>
    </xf>
    <xf numFmtId="0" fontId="7" fillId="0" borderId="4" xfId="3" quotePrefix="1" applyFont="1" applyBorder="1" applyAlignment="1">
      <alignment wrapText="1"/>
    </xf>
    <xf numFmtId="43" fontId="3" fillId="0" borderId="4" xfId="1" applyFont="1" applyBorder="1"/>
    <xf numFmtId="0" fontId="3" fillId="0" borderId="4" xfId="3" applyFont="1" applyBorder="1" applyAlignment="1">
      <alignment horizontal="left" vertical="center" wrapText="1"/>
    </xf>
    <xf numFmtId="3" fontId="3" fillId="0" borderId="4" xfId="3" applyNumberFormat="1" applyFont="1" applyBorder="1" applyAlignment="1">
      <alignment horizontal="right" vertical="center"/>
    </xf>
    <xf numFmtId="164" fontId="3" fillId="0" borderId="4" xfId="3" applyNumberFormat="1" applyFont="1" applyBorder="1" applyAlignment="1">
      <alignment horizontal="right" vertical="center"/>
    </xf>
    <xf numFmtId="0" fontId="3" fillId="0" borderId="4" xfId="3" applyFont="1" applyBorder="1" applyAlignment="1">
      <alignment horizontal="center" vertical="center" wrapText="1"/>
    </xf>
    <xf numFmtId="3" fontId="3" fillId="0" borderId="4" xfId="3" applyNumberFormat="1" applyFont="1" applyBorder="1" applyAlignment="1">
      <alignment horizontal="right" vertical="center" wrapText="1"/>
    </xf>
    <xf numFmtId="164" fontId="3" fillId="0" borderId="4" xfId="3" applyNumberFormat="1" applyFont="1" applyBorder="1" applyAlignment="1">
      <alignment horizontal="right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center" wrapText="1"/>
    </xf>
    <xf numFmtId="3" fontId="3" fillId="0" borderId="5" xfId="2" applyNumberFormat="1" applyFont="1" applyBorder="1"/>
    <xf numFmtId="3" fontId="3" fillId="0" borderId="5" xfId="3" applyNumberFormat="1" applyFont="1" applyBorder="1" applyAlignment="1">
      <alignment horizontal="right" vertical="center" wrapText="1"/>
    </xf>
    <xf numFmtId="164" fontId="3" fillId="0" borderId="5" xfId="3" applyNumberFormat="1" applyFont="1" applyBorder="1" applyAlignment="1">
      <alignment horizontal="right" vertical="center" wrapText="1"/>
    </xf>
    <xf numFmtId="0" fontId="4" fillId="0" borderId="0" xfId="2" applyFont="1" applyFill="1" applyAlignment="1">
      <alignment wrapText="1"/>
    </xf>
    <xf numFmtId="165" fontId="4" fillId="0" borderId="0" xfId="1" applyNumberFormat="1" applyFont="1" applyFill="1" applyAlignment="1">
      <alignment horizontal="right"/>
    </xf>
    <xf numFmtId="164" fontId="4" fillId="0" borderId="0" xfId="2" applyNumberFormat="1" applyFont="1" applyFill="1"/>
    <xf numFmtId="164" fontId="3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4" fillId="0" borderId="1" xfId="2" applyNumberFormat="1" applyFont="1" applyFill="1" applyBorder="1" applyAlignment="1">
      <alignment horizontal="right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 4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topLeftCell="A34" workbookViewId="0">
      <selection activeCell="L8" sqref="L8"/>
    </sheetView>
  </sheetViews>
  <sheetFormatPr defaultColWidth="0" defaultRowHeight="15" x14ac:dyDescent="0.25"/>
  <cols>
    <col min="1" max="1" width="5.42578125" style="1" customWidth="1"/>
    <col min="2" max="2" width="53" style="57" customWidth="1"/>
    <col min="3" max="3" width="11" style="4" customWidth="1"/>
    <col min="4" max="4" width="11.7109375" style="4" customWidth="1"/>
    <col min="5" max="5" width="13.42578125" style="4" customWidth="1"/>
    <col min="6" max="6" width="11.7109375" style="58" customWidth="1"/>
    <col min="7" max="7" width="8.5703125" style="59" customWidth="1"/>
    <col min="8" max="8" width="9.42578125" style="1" customWidth="1"/>
    <col min="9" max="158" width="10.28515625" style="1" customWidth="1"/>
    <col min="159" max="159" width="5.85546875" style="1" customWidth="1"/>
    <col min="160" max="160" width="90.28515625" style="1" customWidth="1"/>
    <col min="161" max="166" width="15.28515625" style="1" customWidth="1"/>
    <col min="167" max="256" width="0" style="1" hidden="1"/>
    <col min="257" max="257" width="5.42578125" style="1" customWidth="1"/>
    <col min="258" max="258" width="59.140625" style="1" customWidth="1"/>
    <col min="259" max="259" width="12.140625" style="1" customWidth="1"/>
    <col min="260" max="260" width="11.7109375" style="1" customWidth="1"/>
    <col min="261" max="261" width="13.42578125" style="1" customWidth="1"/>
    <col min="262" max="262" width="11.7109375" style="1" customWidth="1"/>
    <col min="263" max="263" width="10" style="1" bestFit="1" customWidth="1"/>
    <col min="264" max="414" width="10.28515625" style="1" customWidth="1"/>
    <col min="415" max="415" width="5.85546875" style="1" customWidth="1"/>
    <col min="416" max="416" width="90.28515625" style="1" customWidth="1"/>
    <col min="417" max="422" width="15.28515625" style="1" customWidth="1"/>
    <col min="423" max="512" width="0" style="1" hidden="1"/>
    <col min="513" max="513" width="5.42578125" style="1" customWidth="1"/>
    <col min="514" max="514" width="59.140625" style="1" customWidth="1"/>
    <col min="515" max="515" width="12.140625" style="1" customWidth="1"/>
    <col min="516" max="516" width="11.7109375" style="1" customWidth="1"/>
    <col min="517" max="517" width="13.42578125" style="1" customWidth="1"/>
    <col min="518" max="518" width="11.7109375" style="1" customWidth="1"/>
    <col min="519" max="519" width="10" style="1" bestFit="1" customWidth="1"/>
    <col min="520" max="670" width="10.28515625" style="1" customWidth="1"/>
    <col min="671" max="671" width="5.85546875" style="1" customWidth="1"/>
    <col min="672" max="672" width="90.28515625" style="1" customWidth="1"/>
    <col min="673" max="678" width="15.28515625" style="1" customWidth="1"/>
    <col min="679" max="768" width="0" style="1" hidden="1"/>
    <col min="769" max="769" width="5.42578125" style="1" customWidth="1"/>
    <col min="770" max="770" width="59.140625" style="1" customWidth="1"/>
    <col min="771" max="771" width="12.140625" style="1" customWidth="1"/>
    <col min="772" max="772" width="11.7109375" style="1" customWidth="1"/>
    <col min="773" max="773" width="13.42578125" style="1" customWidth="1"/>
    <col min="774" max="774" width="11.7109375" style="1" customWidth="1"/>
    <col min="775" max="775" width="10" style="1" bestFit="1" customWidth="1"/>
    <col min="776" max="926" width="10.28515625" style="1" customWidth="1"/>
    <col min="927" max="927" width="5.85546875" style="1" customWidth="1"/>
    <col min="928" max="928" width="90.28515625" style="1" customWidth="1"/>
    <col min="929" max="934" width="15.28515625" style="1" customWidth="1"/>
    <col min="935" max="1024" width="0" style="1" hidden="1"/>
    <col min="1025" max="1025" width="5.42578125" style="1" customWidth="1"/>
    <col min="1026" max="1026" width="59.140625" style="1" customWidth="1"/>
    <col min="1027" max="1027" width="12.140625" style="1" customWidth="1"/>
    <col min="1028" max="1028" width="11.7109375" style="1" customWidth="1"/>
    <col min="1029" max="1029" width="13.42578125" style="1" customWidth="1"/>
    <col min="1030" max="1030" width="11.7109375" style="1" customWidth="1"/>
    <col min="1031" max="1031" width="10" style="1" bestFit="1" customWidth="1"/>
    <col min="1032" max="1182" width="10.28515625" style="1" customWidth="1"/>
    <col min="1183" max="1183" width="5.85546875" style="1" customWidth="1"/>
    <col min="1184" max="1184" width="90.28515625" style="1" customWidth="1"/>
    <col min="1185" max="1190" width="15.28515625" style="1" customWidth="1"/>
    <col min="1191" max="1280" width="0" style="1" hidden="1"/>
    <col min="1281" max="1281" width="5.42578125" style="1" customWidth="1"/>
    <col min="1282" max="1282" width="59.140625" style="1" customWidth="1"/>
    <col min="1283" max="1283" width="12.140625" style="1" customWidth="1"/>
    <col min="1284" max="1284" width="11.7109375" style="1" customWidth="1"/>
    <col min="1285" max="1285" width="13.42578125" style="1" customWidth="1"/>
    <col min="1286" max="1286" width="11.7109375" style="1" customWidth="1"/>
    <col min="1287" max="1287" width="10" style="1" bestFit="1" customWidth="1"/>
    <col min="1288" max="1438" width="10.28515625" style="1" customWidth="1"/>
    <col min="1439" max="1439" width="5.85546875" style="1" customWidth="1"/>
    <col min="1440" max="1440" width="90.28515625" style="1" customWidth="1"/>
    <col min="1441" max="1446" width="15.28515625" style="1" customWidth="1"/>
    <col min="1447" max="1536" width="0" style="1" hidden="1"/>
    <col min="1537" max="1537" width="5.42578125" style="1" customWidth="1"/>
    <col min="1538" max="1538" width="59.140625" style="1" customWidth="1"/>
    <col min="1539" max="1539" width="12.140625" style="1" customWidth="1"/>
    <col min="1540" max="1540" width="11.7109375" style="1" customWidth="1"/>
    <col min="1541" max="1541" width="13.42578125" style="1" customWidth="1"/>
    <col min="1542" max="1542" width="11.7109375" style="1" customWidth="1"/>
    <col min="1543" max="1543" width="10" style="1" bestFit="1" customWidth="1"/>
    <col min="1544" max="1694" width="10.28515625" style="1" customWidth="1"/>
    <col min="1695" max="1695" width="5.85546875" style="1" customWidth="1"/>
    <col min="1696" max="1696" width="90.28515625" style="1" customWidth="1"/>
    <col min="1697" max="1702" width="15.28515625" style="1" customWidth="1"/>
    <col min="1703" max="1792" width="0" style="1" hidden="1"/>
    <col min="1793" max="1793" width="5.42578125" style="1" customWidth="1"/>
    <col min="1794" max="1794" width="59.140625" style="1" customWidth="1"/>
    <col min="1795" max="1795" width="12.140625" style="1" customWidth="1"/>
    <col min="1796" max="1796" width="11.7109375" style="1" customWidth="1"/>
    <col min="1797" max="1797" width="13.42578125" style="1" customWidth="1"/>
    <col min="1798" max="1798" width="11.7109375" style="1" customWidth="1"/>
    <col min="1799" max="1799" width="10" style="1" bestFit="1" customWidth="1"/>
    <col min="1800" max="1950" width="10.28515625" style="1" customWidth="1"/>
    <col min="1951" max="1951" width="5.85546875" style="1" customWidth="1"/>
    <col min="1952" max="1952" width="90.28515625" style="1" customWidth="1"/>
    <col min="1953" max="1958" width="15.28515625" style="1" customWidth="1"/>
    <col min="1959" max="2048" width="0" style="1" hidden="1"/>
    <col min="2049" max="2049" width="5.42578125" style="1" customWidth="1"/>
    <col min="2050" max="2050" width="59.140625" style="1" customWidth="1"/>
    <col min="2051" max="2051" width="12.140625" style="1" customWidth="1"/>
    <col min="2052" max="2052" width="11.7109375" style="1" customWidth="1"/>
    <col min="2053" max="2053" width="13.42578125" style="1" customWidth="1"/>
    <col min="2054" max="2054" width="11.7109375" style="1" customWidth="1"/>
    <col min="2055" max="2055" width="10" style="1" bestFit="1" customWidth="1"/>
    <col min="2056" max="2206" width="10.28515625" style="1" customWidth="1"/>
    <col min="2207" max="2207" width="5.85546875" style="1" customWidth="1"/>
    <col min="2208" max="2208" width="90.28515625" style="1" customWidth="1"/>
    <col min="2209" max="2214" width="15.28515625" style="1" customWidth="1"/>
    <col min="2215" max="2304" width="0" style="1" hidden="1"/>
    <col min="2305" max="2305" width="5.42578125" style="1" customWidth="1"/>
    <col min="2306" max="2306" width="59.140625" style="1" customWidth="1"/>
    <col min="2307" max="2307" width="12.140625" style="1" customWidth="1"/>
    <col min="2308" max="2308" width="11.7109375" style="1" customWidth="1"/>
    <col min="2309" max="2309" width="13.42578125" style="1" customWidth="1"/>
    <col min="2310" max="2310" width="11.7109375" style="1" customWidth="1"/>
    <col min="2311" max="2311" width="10" style="1" bestFit="1" customWidth="1"/>
    <col min="2312" max="2462" width="10.28515625" style="1" customWidth="1"/>
    <col min="2463" max="2463" width="5.85546875" style="1" customWidth="1"/>
    <col min="2464" max="2464" width="90.28515625" style="1" customWidth="1"/>
    <col min="2465" max="2470" width="15.28515625" style="1" customWidth="1"/>
    <col min="2471" max="2560" width="0" style="1" hidden="1"/>
    <col min="2561" max="2561" width="5.42578125" style="1" customWidth="1"/>
    <col min="2562" max="2562" width="59.140625" style="1" customWidth="1"/>
    <col min="2563" max="2563" width="12.140625" style="1" customWidth="1"/>
    <col min="2564" max="2564" width="11.7109375" style="1" customWidth="1"/>
    <col min="2565" max="2565" width="13.42578125" style="1" customWidth="1"/>
    <col min="2566" max="2566" width="11.7109375" style="1" customWidth="1"/>
    <col min="2567" max="2567" width="10" style="1" bestFit="1" customWidth="1"/>
    <col min="2568" max="2718" width="10.28515625" style="1" customWidth="1"/>
    <col min="2719" max="2719" width="5.85546875" style="1" customWidth="1"/>
    <col min="2720" max="2720" width="90.28515625" style="1" customWidth="1"/>
    <col min="2721" max="2726" width="15.28515625" style="1" customWidth="1"/>
    <col min="2727" max="2816" width="0" style="1" hidden="1"/>
    <col min="2817" max="2817" width="5.42578125" style="1" customWidth="1"/>
    <col min="2818" max="2818" width="59.140625" style="1" customWidth="1"/>
    <col min="2819" max="2819" width="12.140625" style="1" customWidth="1"/>
    <col min="2820" max="2820" width="11.7109375" style="1" customWidth="1"/>
    <col min="2821" max="2821" width="13.42578125" style="1" customWidth="1"/>
    <col min="2822" max="2822" width="11.7109375" style="1" customWidth="1"/>
    <col min="2823" max="2823" width="10" style="1" bestFit="1" customWidth="1"/>
    <col min="2824" max="2974" width="10.28515625" style="1" customWidth="1"/>
    <col min="2975" max="2975" width="5.85546875" style="1" customWidth="1"/>
    <col min="2976" max="2976" width="90.28515625" style="1" customWidth="1"/>
    <col min="2977" max="2982" width="15.28515625" style="1" customWidth="1"/>
    <col min="2983" max="3072" width="0" style="1" hidden="1"/>
    <col min="3073" max="3073" width="5.42578125" style="1" customWidth="1"/>
    <col min="3074" max="3074" width="59.140625" style="1" customWidth="1"/>
    <col min="3075" max="3075" width="12.140625" style="1" customWidth="1"/>
    <col min="3076" max="3076" width="11.7109375" style="1" customWidth="1"/>
    <col min="3077" max="3077" width="13.42578125" style="1" customWidth="1"/>
    <col min="3078" max="3078" width="11.7109375" style="1" customWidth="1"/>
    <col min="3079" max="3079" width="10" style="1" bestFit="1" customWidth="1"/>
    <col min="3080" max="3230" width="10.28515625" style="1" customWidth="1"/>
    <col min="3231" max="3231" width="5.85546875" style="1" customWidth="1"/>
    <col min="3232" max="3232" width="90.28515625" style="1" customWidth="1"/>
    <col min="3233" max="3238" width="15.28515625" style="1" customWidth="1"/>
    <col min="3239" max="3328" width="0" style="1" hidden="1"/>
    <col min="3329" max="3329" width="5.42578125" style="1" customWidth="1"/>
    <col min="3330" max="3330" width="59.140625" style="1" customWidth="1"/>
    <col min="3331" max="3331" width="12.140625" style="1" customWidth="1"/>
    <col min="3332" max="3332" width="11.7109375" style="1" customWidth="1"/>
    <col min="3333" max="3333" width="13.42578125" style="1" customWidth="1"/>
    <col min="3334" max="3334" width="11.7109375" style="1" customWidth="1"/>
    <col min="3335" max="3335" width="10" style="1" bestFit="1" customWidth="1"/>
    <col min="3336" max="3486" width="10.28515625" style="1" customWidth="1"/>
    <col min="3487" max="3487" width="5.85546875" style="1" customWidth="1"/>
    <col min="3488" max="3488" width="90.28515625" style="1" customWidth="1"/>
    <col min="3489" max="3494" width="15.28515625" style="1" customWidth="1"/>
    <col min="3495" max="3584" width="0" style="1" hidden="1"/>
    <col min="3585" max="3585" width="5.42578125" style="1" customWidth="1"/>
    <col min="3586" max="3586" width="59.140625" style="1" customWidth="1"/>
    <col min="3587" max="3587" width="12.140625" style="1" customWidth="1"/>
    <col min="3588" max="3588" width="11.7109375" style="1" customWidth="1"/>
    <col min="3589" max="3589" width="13.42578125" style="1" customWidth="1"/>
    <col min="3590" max="3590" width="11.7109375" style="1" customWidth="1"/>
    <col min="3591" max="3591" width="10" style="1" bestFit="1" customWidth="1"/>
    <col min="3592" max="3742" width="10.28515625" style="1" customWidth="1"/>
    <col min="3743" max="3743" width="5.85546875" style="1" customWidth="1"/>
    <col min="3744" max="3744" width="90.28515625" style="1" customWidth="1"/>
    <col min="3745" max="3750" width="15.28515625" style="1" customWidth="1"/>
    <col min="3751" max="3840" width="0" style="1" hidden="1"/>
    <col min="3841" max="3841" width="5.42578125" style="1" customWidth="1"/>
    <col min="3842" max="3842" width="59.140625" style="1" customWidth="1"/>
    <col min="3843" max="3843" width="12.140625" style="1" customWidth="1"/>
    <col min="3844" max="3844" width="11.7109375" style="1" customWidth="1"/>
    <col min="3845" max="3845" width="13.42578125" style="1" customWidth="1"/>
    <col min="3846" max="3846" width="11.7109375" style="1" customWidth="1"/>
    <col min="3847" max="3847" width="10" style="1" bestFit="1" customWidth="1"/>
    <col min="3848" max="3998" width="10.28515625" style="1" customWidth="1"/>
    <col min="3999" max="3999" width="5.85546875" style="1" customWidth="1"/>
    <col min="4000" max="4000" width="90.28515625" style="1" customWidth="1"/>
    <col min="4001" max="4006" width="15.28515625" style="1" customWidth="1"/>
    <col min="4007" max="4096" width="0" style="1" hidden="1"/>
    <col min="4097" max="4097" width="5.42578125" style="1" customWidth="1"/>
    <col min="4098" max="4098" width="59.140625" style="1" customWidth="1"/>
    <col min="4099" max="4099" width="12.140625" style="1" customWidth="1"/>
    <col min="4100" max="4100" width="11.7109375" style="1" customWidth="1"/>
    <col min="4101" max="4101" width="13.42578125" style="1" customWidth="1"/>
    <col min="4102" max="4102" width="11.7109375" style="1" customWidth="1"/>
    <col min="4103" max="4103" width="10" style="1" bestFit="1" customWidth="1"/>
    <col min="4104" max="4254" width="10.28515625" style="1" customWidth="1"/>
    <col min="4255" max="4255" width="5.85546875" style="1" customWidth="1"/>
    <col min="4256" max="4256" width="90.28515625" style="1" customWidth="1"/>
    <col min="4257" max="4262" width="15.28515625" style="1" customWidth="1"/>
    <col min="4263" max="4352" width="0" style="1" hidden="1"/>
    <col min="4353" max="4353" width="5.42578125" style="1" customWidth="1"/>
    <col min="4354" max="4354" width="59.140625" style="1" customWidth="1"/>
    <col min="4355" max="4355" width="12.140625" style="1" customWidth="1"/>
    <col min="4356" max="4356" width="11.7109375" style="1" customWidth="1"/>
    <col min="4357" max="4357" width="13.42578125" style="1" customWidth="1"/>
    <col min="4358" max="4358" width="11.7109375" style="1" customWidth="1"/>
    <col min="4359" max="4359" width="10" style="1" bestFit="1" customWidth="1"/>
    <col min="4360" max="4510" width="10.28515625" style="1" customWidth="1"/>
    <col min="4511" max="4511" width="5.85546875" style="1" customWidth="1"/>
    <col min="4512" max="4512" width="90.28515625" style="1" customWidth="1"/>
    <col min="4513" max="4518" width="15.28515625" style="1" customWidth="1"/>
    <col min="4519" max="4608" width="0" style="1" hidden="1"/>
    <col min="4609" max="4609" width="5.42578125" style="1" customWidth="1"/>
    <col min="4610" max="4610" width="59.140625" style="1" customWidth="1"/>
    <col min="4611" max="4611" width="12.140625" style="1" customWidth="1"/>
    <col min="4612" max="4612" width="11.7109375" style="1" customWidth="1"/>
    <col min="4613" max="4613" width="13.42578125" style="1" customWidth="1"/>
    <col min="4614" max="4614" width="11.7109375" style="1" customWidth="1"/>
    <col min="4615" max="4615" width="10" style="1" bestFit="1" customWidth="1"/>
    <col min="4616" max="4766" width="10.28515625" style="1" customWidth="1"/>
    <col min="4767" max="4767" width="5.85546875" style="1" customWidth="1"/>
    <col min="4768" max="4768" width="90.28515625" style="1" customWidth="1"/>
    <col min="4769" max="4774" width="15.28515625" style="1" customWidth="1"/>
    <col min="4775" max="4864" width="0" style="1" hidden="1"/>
    <col min="4865" max="4865" width="5.42578125" style="1" customWidth="1"/>
    <col min="4866" max="4866" width="59.140625" style="1" customWidth="1"/>
    <col min="4867" max="4867" width="12.140625" style="1" customWidth="1"/>
    <col min="4868" max="4868" width="11.7109375" style="1" customWidth="1"/>
    <col min="4869" max="4869" width="13.42578125" style="1" customWidth="1"/>
    <col min="4870" max="4870" width="11.7109375" style="1" customWidth="1"/>
    <col min="4871" max="4871" width="10" style="1" bestFit="1" customWidth="1"/>
    <col min="4872" max="5022" width="10.28515625" style="1" customWidth="1"/>
    <col min="5023" max="5023" width="5.85546875" style="1" customWidth="1"/>
    <col min="5024" max="5024" width="90.28515625" style="1" customWidth="1"/>
    <col min="5025" max="5030" width="15.28515625" style="1" customWidth="1"/>
    <col min="5031" max="5120" width="0" style="1" hidden="1"/>
    <col min="5121" max="5121" width="5.42578125" style="1" customWidth="1"/>
    <col min="5122" max="5122" width="59.140625" style="1" customWidth="1"/>
    <col min="5123" max="5123" width="12.140625" style="1" customWidth="1"/>
    <col min="5124" max="5124" width="11.7109375" style="1" customWidth="1"/>
    <col min="5125" max="5125" width="13.42578125" style="1" customWidth="1"/>
    <col min="5126" max="5126" width="11.7109375" style="1" customWidth="1"/>
    <col min="5127" max="5127" width="10" style="1" bestFit="1" customWidth="1"/>
    <col min="5128" max="5278" width="10.28515625" style="1" customWidth="1"/>
    <col min="5279" max="5279" width="5.85546875" style="1" customWidth="1"/>
    <col min="5280" max="5280" width="90.28515625" style="1" customWidth="1"/>
    <col min="5281" max="5286" width="15.28515625" style="1" customWidth="1"/>
    <col min="5287" max="5376" width="0" style="1" hidden="1"/>
    <col min="5377" max="5377" width="5.42578125" style="1" customWidth="1"/>
    <col min="5378" max="5378" width="59.140625" style="1" customWidth="1"/>
    <col min="5379" max="5379" width="12.140625" style="1" customWidth="1"/>
    <col min="5380" max="5380" width="11.7109375" style="1" customWidth="1"/>
    <col min="5381" max="5381" width="13.42578125" style="1" customWidth="1"/>
    <col min="5382" max="5382" width="11.7109375" style="1" customWidth="1"/>
    <col min="5383" max="5383" width="10" style="1" bestFit="1" customWidth="1"/>
    <col min="5384" max="5534" width="10.28515625" style="1" customWidth="1"/>
    <col min="5535" max="5535" width="5.85546875" style="1" customWidth="1"/>
    <col min="5536" max="5536" width="90.28515625" style="1" customWidth="1"/>
    <col min="5537" max="5542" width="15.28515625" style="1" customWidth="1"/>
    <col min="5543" max="5632" width="0" style="1" hidden="1"/>
    <col min="5633" max="5633" width="5.42578125" style="1" customWidth="1"/>
    <col min="5634" max="5634" width="59.140625" style="1" customWidth="1"/>
    <col min="5635" max="5635" width="12.140625" style="1" customWidth="1"/>
    <col min="5636" max="5636" width="11.7109375" style="1" customWidth="1"/>
    <col min="5637" max="5637" width="13.42578125" style="1" customWidth="1"/>
    <col min="5638" max="5638" width="11.7109375" style="1" customWidth="1"/>
    <col min="5639" max="5639" width="10" style="1" bestFit="1" customWidth="1"/>
    <col min="5640" max="5790" width="10.28515625" style="1" customWidth="1"/>
    <col min="5791" max="5791" width="5.85546875" style="1" customWidth="1"/>
    <col min="5792" max="5792" width="90.28515625" style="1" customWidth="1"/>
    <col min="5793" max="5798" width="15.28515625" style="1" customWidth="1"/>
    <col min="5799" max="5888" width="0" style="1" hidden="1"/>
    <col min="5889" max="5889" width="5.42578125" style="1" customWidth="1"/>
    <col min="5890" max="5890" width="59.140625" style="1" customWidth="1"/>
    <col min="5891" max="5891" width="12.140625" style="1" customWidth="1"/>
    <col min="5892" max="5892" width="11.7109375" style="1" customWidth="1"/>
    <col min="5893" max="5893" width="13.42578125" style="1" customWidth="1"/>
    <col min="5894" max="5894" width="11.7109375" style="1" customWidth="1"/>
    <col min="5895" max="5895" width="10" style="1" bestFit="1" customWidth="1"/>
    <col min="5896" max="6046" width="10.28515625" style="1" customWidth="1"/>
    <col min="6047" max="6047" width="5.85546875" style="1" customWidth="1"/>
    <col min="6048" max="6048" width="90.28515625" style="1" customWidth="1"/>
    <col min="6049" max="6054" width="15.28515625" style="1" customWidth="1"/>
    <col min="6055" max="6144" width="0" style="1" hidden="1"/>
    <col min="6145" max="6145" width="5.42578125" style="1" customWidth="1"/>
    <col min="6146" max="6146" width="59.140625" style="1" customWidth="1"/>
    <col min="6147" max="6147" width="12.140625" style="1" customWidth="1"/>
    <col min="6148" max="6148" width="11.7109375" style="1" customWidth="1"/>
    <col min="6149" max="6149" width="13.42578125" style="1" customWidth="1"/>
    <col min="6150" max="6150" width="11.7109375" style="1" customWidth="1"/>
    <col min="6151" max="6151" width="10" style="1" bestFit="1" customWidth="1"/>
    <col min="6152" max="6302" width="10.28515625" style="1" customWidth="1"/>
    <col min="6303" max="6303" width="5.85546875" style="1" customWidth="1"/>
    <col min="6304" max="6304" width="90.28515625" style="1" customWidth="1"/>
    <col min="6305" max="6310" width="15.28515625" style="1" customWidth="1"/>
    <col min="6311" max="6400" width="0" style="1" hidden="1"/>
    <col min="6401" max="6401" width="5.42578125" style="1" customWidth="1"/>
    <col min="6402" max="6402" width="59.140625" style="1" customWidth="1"/>
    <col min="6403" max="6403" width="12.140625" style="1" customWidth="1"/>
    <col min="6404" max="6404" width="11.7109375" style="1" customWidth="1"/>
    <col min="6405" max="6405" width="13.42578125" style="1" customWidth="1"/>
    <col min="6406" max="6406" width="11.7109375" style="1" customWidth="1"/>
    <col min="6407" max="6407" width="10" style="1" bestFit="1" customWidth="1"/>
    <col min="6408" max="6558" width="10.28515625" style="1" customWidth="1"/>
    <col min="6559" max="6559" width="5.85546875" style="1" customWidth="1"/>
    <col min="6560" max="6560" width="90.28515625" style="1" customWidth="1"/>
    <col min="6561" max="6566" width="15.28515625" style="1" customWidth="1"/>
    <col min="6567" max="6656" width="0" style="1" hidden="1"/>
    <col min="6657" max="6657" width="5.42578125" style="1" customWidth="1"/>
    <col min="6658" max="6658" width="59.140625" style="1" customWidth="1"/>
    <col min="6659" max="6659" width="12.140625" style="1" customWidth="1"/>
    <col min="6660" max="6660" width="11.7109375" style="1" customWidth="1"/>
    <col min="6661" max="6661" width="13.42578125" style="1" customWidth="1"/>
    <col min="6662" max="6662" width="11.7109375" style="1" customWidth="1"/>
    <col min="6663" max="6663" width="10" style="1" bestFit="1" customWidth="1"/>
    <col min="6664" max="6814" width="10.28515625" style="1" customWidth="1"/>
    <col min="6815" max="6815" width="5.85546875" style="1" customWidth="1"/>
    <col min="6816" max="6816" width="90.28515625" style="1" customWidth="1"/>
    <col min="6817" max="6822" width="15.28515625" style="1" customWidth="1"/>
    <col min="6823" max="6912" width="0" style="1" hidden="1"/>
    <col min="6913" max="6913" width="5.42578125" style="1" customWidth="1"/>
    <col min="6914" max="6914" width="59.140625" style="1" customWidth="1"/>
    <col min="6915" max="6915" width="12.140625" style="1" customWidth="1"/>
    <col min="6916" max="6916" width="11.7109375" style="1" customWidth="1"/>
    <col min="6917" max="6917" width="13.42578125" style="1" customWidth="1"/>
    <col min="6918" max="6918" width="11.7109375" style="1" customWidth="1"/>
    <col min="6919" max="6919" width="10" style="1" bestFit="1" customWidth="1"/>
    <col min="6920" max="7070" width="10.28515625" style="1" customWidth="1"/>
    <col min="7071" max="7071" width="5.85546875" style="1" customWidth="1"/>
    <col min="7072" max="7072" width="90.28515625" style="1" customWidth="1"/>
    <col min="7073" max="7078" width="15.28515625" style="1" customWidth="1"/>
    <col min="7079" max="7168" width="0" style="1" hidden="1"/>
    <col min="7169" max="7169" width="5.42578125" style="1" customWidth="1"/>
    <col min="7170" max="7170" width="59.140625" style="1" customWidth="1"/>
    <col min="7171" max="7171" width="12.140625" style="1" customWidth="1"/>
    <col min="7172" max="7172" width="11.7109375" style="1" customWidth="1"/>
    <col min="7173" max="7173" width="13.42578125" style="1" customWidth="1"/>
    <col min="7174" max="7174" width="11.7109375" style="1" customWidth="1"/>
    <col min="7175" max="7175" width="10" style="1" bestFit="1" customWidth="1"/>
    <col min="7176" max="7326" width="10.28515625" style="1" customWidth="1"/>
    <col min="7327" max="7327" width="5.85546875" style="1" customWidth="1"/>
    <col min="7328" max="7328" width="90.28515625" style="1" customWidth="1"/>
    <col min="7329" max="7334" width="15.28515625" style="1" customWidth="1"/>
    <col min="7335" max="7424" width="0" style="1" hidden="1"/>
    <col min="7425" max="7425" width="5.42578125" style="1" customWidth="1"/>
    <col min="7426" max="7426" width="59.140625" style="1" customWidth="1"/>
    <col min="7427" max="7427" width="12.140625" style="1" customWidth="1"/>
    <col min="7428" max="7428" width="11.7109375" style="1" customWidth="1"/>
    <col min="7429" max="7429" width="13.42578125" style="1" customWidth="1"/>
    <col min="7430" max="7430" width="11.7109375" style="1" customWidth="1"/>
    <col min="7431" max="7431" width="10" style="1" bestFit="1" customWidth="1"/>
    <col min="7432" max="7582" width="10.28515625" style="1" customWidth="1"/>
    <col min="7583" max="7583" width="5.85546875" style="1" customWidth="1"/>
    <col min="7584" max="7584" width="90.28515625" style="1" customWidth="1"/>
    <col min="7585" max="7590" width="15.28515625" style="1" customWidth="1"/>
    <col min="7591" max="7680" width="0" style="1" hidden="1"/>
    <col min="7681" max="7681" width="5.42578125" style="1" customWidth="1"/>
    <col min="7682" max="7682" width="59.140625" style="1" customWidth="1"/>
    <col min="7683" max="7683" width="12.140625" style="1" customWidth="1"/>
    <col min="7684" max="7684" width="11.7109375" style="1" customWidth="1"/>
    <col min="7685" max="7685" width="13.42578125" style="1" customWidth="1"/>
    <col min="7686" max="7686" width="11.7109375" style="1" customWidth="1"/>
    <col min="7687" max="7687" width="10" style="1" bestFit="1" customWidth="1"/>
    <col min="7688" max="7838" width="10.28515625" style="1" customWidth="1"/>
    <col min="7839" max="7839" width="5.85546875" style="1" customWidth="1"/>
    <col min="7840" max="7840" width="90.28515625" style="1" customWidth="1"/>
    <col min="7841" max="7846" width="15.28515625" style="1" customWidth="1"/>
    <col min="7847" max="7936" width="0" style="1" hidden="1"/>
    <col min="7937" max="7937" width="5.42578125" style="1" customWidth="1"/>
    <col min="7938" max="7938" width="59.140625" style="1" customWidth="1"/>
    <col min="7939" max="7939" width="12.140625" style="1" customWidth="1"/>
    <col min="7940" max="7940" width="11.7109375" style="1" customWidth="1"/>
    <col min="7941" max="7941" width="13.42578125" style="1" customWidth="1"/>
    <col min="7942" max="7942" width="11.7109375" style="1" customWidth="1"/>
    <col min="7943" max="7943" width="10" style="1" bestFit="1" customWidth="1"/>
    <col min="7944" max="8094" width="10.28515625" style="1" customWidth="1"/>
    <col min="8095" max="8095" width="5.85546875" style="1" customWidth="1"/>
    <col min="8096" max="8096" width="90.28515625" style="1" customWidth="1"/>
    <col min="8097" max="8102" width="15.28515625" style="1" customWidth="1"/>
    <col min="8103" max="8192" width="0" style="1" hidden="1"/>
    <col min="8193" max="8193" width="5.42578125" style="1" customWidth="1"/>
    <col min="8194" max="8194" width="59.140625" style="1" customWidth="1"/>
    <col min="8195" max="8195" width="12.140625" style="1" customWidth="1"/>
    <col min="8196" max="8196" width="11.7109375" style="1" customWidth="1"/>
    <col min="8197" max="8197" width="13.42578125" style="1" customWidth="1"/>
    <col min="8198" max="8198" width="11.7109375" style="1" customWidth="1"/>
    <col min="8199" max="8199" width="10" style="1" bestFit="1" customWidth="1"/>
    <col min="8200" max="8350" width="10.28515625" style="1" customWidth="1"/>
    <col min="8351" max="8351" width="5.85546875" style="1" customWidth="1"/>
    <col min="8352" max="8352" width="90.28515625" style="1" customWidth="1"/>
    <col min="8353" max="8358" width="15.28515625" style="1" customWidth="1"/>
    <col min="8359" max="8448" width="0" style="1" hidden="1"/>
    <col min="8449" max="8449" width="5.42578125" style="1" customWidth="1"/>
    <col min="8450" max="8450" width="59.140625" style="1" customWidth="1"/>
    <col min="8451" max="8451" width="12.140625" style="1" customWidth="1"/>
    <col min="8452" max="8452" width="11.7109375" style="1" customWidth="1"/>
    <col min="8453" max="8453" width="13.42578125" style="1" customWidth="1"/>
    <col min="8454" max="8454" width="11.7109375" style="1" customWidth="1"/>
    <col min="8455" max="8455" width="10" style="1" bestFit="1" customWidth="1"/>
    <col min="8456" max="8606" width="10.28515625" style="1" customWidth="1"/>
    <col min="8607" max="8607" width="5.85546875" style="1" customWidth="1"/>
    <col min="8608" max="8608" width="90.28515625" style="1" customWidth="1"/>
    <col min="8609" max="8614" width="15.28515625" style="1" customWidth="1"/>
    <col min="8615" max="8704" width="0" style="1" hidden="1"/>
    <col min="8705" max="8705" width="5.42578125" style="1" customWidth="1"/>
    <col min="8706" max="8706" width="59.140625" style="1" customWidth="1"/>
    <col min="8707" max="8707" width="12.140625" style="1" customWidth="1"/>
    <col min="8708" max="8708" width="11.7109375" style="1" customWidth="1"/>
    <col min="8709" max="8709" width="13.42578125" style="1" customWidth="1"/>
    <col min="8710" max="8710" width="11.7109375" style="1" customWidth="1"/>
    <col min="8711" max="8711" width="10" style="1" bestFit="1" customWidth="1"/>
    <col min="8712" max="8862" width="10.28515625" style="1" customWidth="1"/>
    <col min="8863" max="8863" width="5.85546875" style="1" customWidth="1"/>
    <col min="8864" max="8864" width="90.28515625" style="1" customWidth="1"/>
    <col min="8865" max="8870" width="15.28515625" style="1" customWidth="1"/>
    <col min="8871" max="8960" width="0" style="1" hidden="1"/>
    <col min="8961" max="8961" width="5.42578125" style="1" customWidth="1"/>
    <col min="8962" max="8962" width="59.140625" style="1" customWidth="1"/>
    <col min="8963" max="8963" width="12.140625" style="1" customWidth="1"/>
    <col min="8964" max="8964" width="11.7109375" style="1" customWidth="1"/>
    <col min="8965" max="8965" width="13.42578125" style="1" customWidth="1"/>
    <col min="8966" max="8966" width="11.7109375" style="1" customWidth="1"/>
    <col min="8967" max="8967" width="10" style="1" bestFit="1" customWidth="1"/>
    <col min="8968" max="9118" width="10.28515625" style="1" customWidth="1"/>
    <col min="9119" max="9119" width="5.85546875" style="1" customWidth="1"/>
    <col min="9120" max="9120" width="90.28515625" style="1" customWidth="1"/>
    <col min="9121" max="9126" width="15.28515625" style="1" customWidth="1"/>
    <col min="9127" max="9216" width="0" style="1" hidden="1"/>
    <col min="9217" max="9217" width="5.42578125" style="1" customWidth="1"/>
    <col min="9218" max="9218" width="59.140625" style="1" customWidth="1"/>
    <col min="9219" max="9219" width="12.140625" style="1" customWidth="1"/>
    <col min="9220" max="9220" width="11.7109375" style="1" customWidth="1"/>
    <col min="9221" max="9221" width="13.42578125" style="1" customWidth="1"/>
    <col min="9222" max="9222" width="11.7109375" style="1" customWidth="1"/>
    <col min="9223" max="9223" width="10" style="1" bestFit="1" customWidth="1"/>
    <col min="9224" max="9374" width="10.28515625" style="1" customWidth="1"/>
    <col min="9375" max="9375" width="5.85546875" style="1" customWidth="1"/>
    <col min="9376" max="9376" width="90.28515625" style="1" customWidth="1"/>
    <col min="9377" max="9382" width="15.28515625" style="1" customWidth="1"/>
    <col min="9383" max="9472" width="0" style="1" hidden="1"/>
    <col min="9473" max="9473" width="5.42578125" style="1" customWidth="1"/>
    <col min="9474" max="9474" width="59.140625" style="1" customWidth="1"/>
    <col min="9475" max="9475" width="12.140625" style="1" customWidth="1"/>
    <col min="9476" max="9476" width="11.7109375" style="1" customWidth="1"/>
    <col min="9477" max="9477" width="13.42578125" style="1" customWidth="1"/>
    <col min="9478" max="9478" width="11.7109375" style="1" customWidth="1"/>
    <col min="9479" max="9479" width="10" style="1" bestFit="1" customWidth="1"/>
    <col min="9480" max="9630" width="10.28515625" style="1" customWidth="1"/>
    <col min="9631" max="9631" width="5.85546875" style="1" customWidth="1"/>
    <col min="9632" max="9632" width="90.28515625" style="1" customWidth="1"/>
    <col min="9633" max="9638" width="15.28515625" style="1" customWidth="1"/>
    <col min="9639" max="9728" width="0" style="1" hidden="1"/>
    <col min="9729" max="9729" width="5.42578125" style="1" customWidth="1"/>
    <col min="9730" max="9730" width="59.140625" style="1" customWidth="1"/>
    <col min="9731" max="9731" width="12.140625" style="1" customWidth="1"/>
    <col min="9732" max="9732" width="11.7109375" style="1" customWidth="1"/>
    <col min="9733" max="9733" width="13.42578125" style="1" customWidth="1"/>
    <col min="9734" max="9734" width="11.7109375" style="1" customWidth="1"/>
    <col min="9735" max="9735" width="10" style="1" bestFit="1" customWidth="1"/>
    <col min="9736" max="9886" width="10.28515625" style="1" customWidth="1"/>
    <col min="9887" max="9887" width="5.85546875" style="1" customWidth="1"/>
    <col min="9888" max="9888" width="90.28515625" style="1" customWidth="1"/>
    <col min="9889" max="9894" width="15.28515625" style="1" customWidth="1"/>
    <col min="9895" max="9984" width="0" style="1" hidden="1"/>
    <col min="9985" max="9985" width="5.42578125" style="1" customWidth="1"/>
    <col min="9986" max="9986" width="59.140625" style="1" customWidth="1"/>
    <col min="9987" max="9987" width="12.140625" style="1" customWidth="1"/>
    <col min="9988" max="9988" width="11.7109375" style="1" customWidth="1"/>
    <col min="9989" max="9989" width="13.42578125" style="1" customWidth="1"/>
    <col min="9990" max="9990" width="11.7109375" style="1" customWidth="1"/>
    <col min="9991" max="9991" width="10" style="1" bestFit="1" customWidth="1"/>
    <col min="9992" max="10142" width="10.28515625" style="1" customWidth="1"/>
    <col min="10143" max="10143" width="5.85546875" style="1" customWidth="1"/>
    <col min="10144" max="10144" width="90.28515625" style="1" customWidth="1"/>
    <col min="10145" max="10150" width="15.28515625" style="1" customWidth="1"/>
    <col min="10151" max="10240" width="0" style="1" hidden="1"/>
    <col min="10241" max="10241" width="5.42578125" style="1" customWidth="1"/>
    <col min="10242" max="10242" width="59.140625" style="1" customWidth="1"/>
    <col min="10243" max="10243" width="12.140625" style="1" customWidth="1"/>
    <col min="10244" max="10244" width="11.7109375" style="1" customWidth="1"/>
    <col min="10245" max="10245" width="13.42578125" style="1" customWidth="1"/>
    <col min="10246" max="10246" width="11.7109375" style="1" customWidth="1"/>
    <col min="10247" max="10247" width="10" style="1" bestFit="1" customWidth="1"/>
    <col min="10248" max="10398" width="10.28515625" style="1" customWidth="1"/>
    <col min="10399" max="10399" width="5.85546875" style="1" customWidth="1"/>
    <col min="10400" max="10400" width="90.28515625" style="1" customWidth="1"/>
    <col min="10401" max="10406" width="15.28515625" style="1" customWidth="1"/>
    <col min="10407" max="10496" width="0" style="1" hidden="1"/>
    <col min="10497" max="10497" width="5.42578125" style="1" customWidth="1"/>
    <col min="10498" max="10498" width="59.140625" style="1" customWidth="1"/>
    <col min="10499" max="10499" width="12.140625" style="1" customWidth="1"/>
    <col min="10500" max="10500" width="11.7109375" style="1" customWidth="1"/>
    <col min="10501" max="10501" width="13.42578125" style="1" customWidth="1"/>
    <col min="10502" max="10502" width="11.7109375" style="1" customWidth="1"/>
    <col min="10503" max="10503" width="10" style="1" bestFit="1" customWidth="1"/>
    <col min="10504" max="10654" width="10.28515625" style="1" customWidth="1"/>
    <col min="10655" max="10655" width="5.85546875" style="1" customWidth="1"/>
    <col min="10656" max="10656" width="90.28515625" style="1" customWidth="1"/>
    <col min="10657" max="10662" width="15.28515625" style="1" customWidth="1"/>
    <col min="10663" max="10752" width="0" style="1" hidden="1"/>
    <col min="10753" max="10753" width="5.42578125" style="1" customWidth="1"/>
    <col min="10754" max="10754" width="59.140625" style="1" customWidth="1"/>
    <col min="10755" max="10755" width="12.140625" style="1" customWidth="1"/>
    <col min="10756" max="10756" width="11.7109375" style="1" customWidth="1"/>
    <col min="10757" max="10757" width="13.42578125" style="1" customWidth="1"/>
    <col min="10758" max="10758" width="11.7109375" style="1" customWidth="1"/>
    <col min="10759" max="10759" width="10" style="1" bestFit="1" customWidth="1"/>
    <col min="10760" max="10910" width="10.28515625" style="1" customWidth="1"/>
    <col min="10911" max="10911" width="5.85546875" style="1" customWidth="1"/>
    <col min="10912" max="10912" width="90.28515625" style="1" customWidth="1"/>
    <col min="10913" max="10918" width="15.28515625" style="1" customWidth="1"/>
    <col min="10919" max="11008" width="0" style="1" hidden="1"/>
    <col min="11009" max="11009" width="5.42578125" style="1" customWidth="1"/>
    <col min="11010" max="11010" width="59.140625" style="1" customWidth="1"/>
    <col min="11011" max="11011" width="12.140625" style="1" customWidth="1"/>
    <col min="11012" max="11012" width="11.7109375" style="1" customWidth="1"/>
    <col min="11013" max="11013" width="13.42578125" style="1" customWidth="1"/>
    <col min="11014" max="11014" width="11.7109375" style="1" customWidth="1"/>
    <col min="11015" max="11015" width="10" style="1" bestFit="1" customWidth="1"/>
    <col min="11016" max="11166" width="10.28515625" style="1" customWidth="1"/>
    <col min="11167" max="11167" width="5.85546875" style="1" customWidth="1"/>
    <col min="11168" max="11168" width="90.28515625" style="1" customWidth="1"/>
    <col min="11169" max="11174" width="15.28515625" style="1" customWidth="1"/>
    <col min="11175" max="11264" width="0" style="1" hidden="1"/>
    <col min="11265" max="11265" width="5.42578125" style="1" customWidth="1"/>
    <col min="11266" max="11266" width="59.140625" style="1" customWidth="1"/>
    <col min="11267" max="11267" width="12.140625" style="1" customWidth="1"/>
    <col min="11268" max="11268" width="11.7109375" style="1" customWidth="1"/>
    <col min="11269" max="11269" width="13.42578125" style="1" customWidth="1"/>
    <col min="11270" max="11270" width="11.7109375" style="1" customWidth="1"/>
    <col min="11271" max="11271" width="10" style="1" bestFit="1" customWidth="1"/>
    <col min="11272" max="11422" width="10.28515625" style="1" customWidth="1"/>
    <col min="11423" max="11423" width="5.85546875" style="1" customWidth="1"/>
    <col min="11424" max="11424" width="90.28515625" style="1" customWidth="1"/>
    <col min="11425" max="11430" width="15.28515625" style="1" customWidth="1"/>
    <col min="11431" max="11520" width="0" style="1" hidden="1"/>
    <col min="11521" max="11521" width="5.42578125" style="1" customWidth="1"/>
    <col min="11522" max="11522" width="59.140625" style="1" customWidth="1"/>
    <col min="11523" max="11523" width="12.140625" style="1" customWidth="1"/>
    <col min="11524" max="11524" width="11.7109375" style="1" customWidth="1"/>
    <col min="11525" max="11525" width="13.42578125" style="1" customWidth="1"/>
    <col min="11526" max="11526" width="11.7109375" style="1" customWidth="1"/>
    <col min="11527" max="11527" width="10" style="1" bestFit="1" customWidth="1"/>
    <col min="11528" max="11678" width="10.28515625" style="1" customWidth="1"/>
    <col min="11679" max="11679" width="5.85546875" style="1" customWidth="1"/>
    <col min="11680" max="11680" width="90.28515625" style="1" customWidth="1"/>
    <col min="11681" max="11686" width="15.28515625" style="1" customWidth="1"/>
    <col min="11687" max="11776" width="0" style="1" hidden="1"/>
    <col min="11777" max="11777" width="5.42578125" style="1" customWidth="1"/>
    <col min="11778" max="11778" width="59.140625" style="1" customWidth="1"/>
    <col min="11779" max="11779" width="12.140625" style="1" customWidth="1"/>
    <col min="11780" max="11780" width="11.7109375" style="1" customWidth="1"/>
    <col min="11781" max="11781" width="13.42578125" style="1" customWidth="1"/>
    <col min="11782" max="11782" width="11.7109375" style="1" customWidth="1"/>
    <col min="11783" max="11783" width="10" style="1" bestFit="1" customWidth="1"/>
    <col min="11784" max="11934" width="10.28515625" style="1" customWidth="1"/>
    <col min="11935" max="11935" width="5.85546875" style="1" customWidth="1"/>
    <col min="11936" max="11936" width="90.28515625" style="1" customWidth="1"/>
    <col min="11937" max="11942" width="15.28515625" style="1" customWidth="1"/>
    <col min="11943" max="12032" width="0" style="1" hidden="1"/>
    <col min="12033" max="12033" width="5.42578125" style="1" customWidth="1"/>
    <col min="12034" max="12034" width="59.140625" style="1" customWidth="1"/>
    <col min="12035" max="12035" width="12.140625" style="1" customWidth="1"/>
    <col min="12036" max="12036" width="11.7109375" style="1" customWidth="1"/>
    <col min="12037" max="12037" width="13.42578125" style="1" customWidth="1"/>
    <col min="12038" max="12038" width="11.7109375" style="1" customWidth="1"/>
    <col min="12039" max="12039" width="10" style="1" bestFit="1" customWidth="1"/>
    <col min="12040" max="12190" width="10.28515625" style="1" customWidth="1"/>
    <col min="12191" max="12191" width="5.85546875" style="1" customWidth="1"/>
    <col min="12192" max="12192" width="90.28515625" style="1" customWidth="1"/>
    <col min="12193" max="12198" width="15.28515625" style="1" customWidth="1"/>
    <col min="12199" max="12288" width="0" style="1" hidden="1"/>
    <col min="12289" max="12289" width="5.42578125" style="1" customWidth="1"/>
    <col min="12290" max="12290" width="59.140625" style="1" customWidth="1"/>
    <col min="12291" max="12291" width="12.140625" style="1" customWidth="1"/>
    <col min="12292" max="12292" width="11.7109375" style="1" customWidth="1"/>
    <col min="12293" max="12293" width="13.42578125" style="1" customWidth="1"/>
    <col min="12294" max="12294" width="11.7109375" style="1" customWidth="1"/>
    <col min="12295" max="12295" width="10" style="1" bestFit="1" customWidth="1"/>
    <col min="12296" max="12446" width="10.28515625" style="1" customWidth="1"/>
    <col min="12447" max="12447" width="5.85546875" style="1" customWidth="1"/>
    <col min="12448" max="12448" width="90.28515625" style="1" customWidth="1"/>
    <col min="12449" max="12454" width="15.28515625" style="1" customWidth="1"/>
    <col min="12455" max="12544" width="0" style="1" hidden="1"/>
    <col min="12545" max="12545" width="5.42578125" style="1" customWidth="1"/>
    <col min="12546" max="12546" width="59.140625" style="1" customWidth="1"/>
    <col min="12547" max="12547" width="12.140625" style="1" customWidth="1"/>
    <col min="12548" max="12548" width="11.7109375" style="1" customWidth="1"/>
    <col min="12549" max="12549" width="13.42578125" style="1" customWidth="1"/>
    <col min="12550" max="12550" width="11.7109375" style="1" customWidth="1"/>
    <col min="12551" max="12551" width="10" style="1" bestFit="1" customWidth="1"/>
    <col min="12552" max="12702" width="10.28515625" style="1" customWidth="1"/>
    <col min="12703" max="12703" width="5.85546875" style="1" customWidth="1"/>
    <col min="12704" max="12704" width="90.28515625" style="1" customWidth="1"/>
    <col min="12705" max="12710" width="15.28515625" style="1" customWidth="1"/>
    <col min="12711" max="12800" width="0" style="1" hidden="1"/>
    <col min="12801" max="12801" width="5.42578125" style="1" customWidth="1"/>
    <col min="12802" max="12802" width="59.140625" style="1" customWidth="1"/>
    <col min="12803" max="12803" width="12.140625" style="1" customWidth="1"/>
    <col min="12804" max="12804" width="11.7109375" style="1" customWidth="1"/>
    <col min="12805" max="12805" width="13.42578125" style="1" customWidth="1"/>
    <col min="12806" max="12806" width="11.7109375" style="1" customWidth="1"/>
    <col min="12807" max="12807" width="10" style="1" bestFit="1" customWidth="1"/>
    <col min="12808" max="12958" width="10.28515625" style="1" customWidth="1"/>
    <col min="12959" max="12959" width="5.85546875" style="1" customWidth="1"/>
    <col min="12960" max="12960" width="90.28515625" style="1" customWidth="1"/>
    <col min="12961" max="12966" width="15.28515625" style="1" customWidth="1"/>
    <col min="12967" max="13056" width="0" style="1" hidden="1"/>
    <col min="13057" max="13057" width="5.42578125" style="1" customWidth="1"/>
    <col min="13058" max="13058" width="59.140625" style="1" customWidth="1"/>
    <col min="13059" max="13059" width="12.140625" style="1" customWidth="1"/>
    <col min="13060" max="13060" width="11.7109375" style="1" customWidth="1"/>
    <col min="13061" max="13061" width="13.42578125" style="1" customWidth="1"/>
    <col min="13062" max="13062" width="11.7109375" style="1" customWidth="1"/>
    <col min="13063" max="13063" width="10" style="1" bestFit="1" customWidth="1"/>
    <col min="13064" max="13214" width="10.28515625" style="1" customWidth="1"/>
    <col min="13215" max="13215" width="5.85546875" style="1" customWidth="1"/>
    <col min="13216" max="13216" width="90.28515625" style="1" customWidth="1"/>
    <col min="13217" max="13222" width="15.28515625" style="1" customWidth="1"/>
    <col min="13223" max="13312" width="0" style="1" hidden="1"/>
    <col min="13313" max="13313" width="5.42578125" style="1" customWidth="1"/>
    <col min="13314" max="13314" width="59.140625" style="1" customWidth="1"/>
    <col min="13315" max="13315" width="12.140625" style="1" customWidth="1"/>
    <col min="13316" max="13316" width="11.7109375" style="1" customWidth="1"/>
    <col min="13317" max="13317" width="13.42578125" style="1" customWidth="1"/>
    <col min="13318" max="13318" width="11.7109375" style="1" customWidth="1"/>
    <col min="13319" max="13319" width="10" style="1" bestFit="1" customWidth="1"/>
    <col min="13320" max="13470" width="10.28515625" style="1" customWidth="1"/>
    <col min="13471" max="13471" width="5.85546875" style="1" customWidth="1"/>
    <col min="13472" max="13472" width="90.28515625" style="1" customWidth="1"/>
    <col min="13473" max="13478" width="15.28515625" style="1" customWidth="1"/>
    <col min="13479" max="13568" width="0" style="1" hidden="1"/>
    <col min="13569" max="13569" width="5.42578125" style="1" customWidth="1"/>
    <col min="13570" max="13570" width="59.140625" style="1" customWidth="1"/>
    <col min="13571" max="13571" width="12.140625" style="1" customWidth="1"/>
    <col min="13572" max="13572" width="11.7109375" style="1" customWidth="1"/>
    <col min="13573" max="13573" width="13.42578125" style="1" customWidth="1"/>
    <col min="13574" max="13574" width="11.7109375" style="1" customWidth="1"/>
    <col min="13575" max="13575" width="10" style="1" bestFit="1" customWidth="1"/>
    <col min="13576" max="13726" width="10.28515625" style="1" customWidth="1"/>
    <col min="13727" max="13727" width="5.85546875" style="1" customWidth="1"/>
    <col min="13728" max="13728" width="90.28515625" style="1" customWidth="1"/>
    <col min="13729" max="13734" width="15.28515625" style="1" customWidth="1"/>
    <col min="13735" max="13824" width="0" style="1" hidden="1"/>
    <col min="13825" max="13825" width="5.42578125" style="1" customWidth="1"/>
    <col min="13826" max="13826" width="59.140625" style="1" customWidth="1"/>
    <col min="13827" max="13827" width="12.140625" style="1" customWidth="1"/>
    <col min="13828" max="13828" width="11.7109375" style="1" customWidth="1"/>
    <col min="13829" max="13829" width="13.42578125" style="1" customWidth="1"/>
    <col min="13830" max="13830" width="11.7109375" style="1" customWidth="1"/>
    <col min="13831" max="13831" width="10" style="1" bestFit="1" customWidth="1"/>
    <col min="13832" max="13982" width="10.28515625" style="1" customWidth="1"/>
    <col min="13983" max="13983" width="5.85546875" style="1" customWidth="1"/>
    <col min="13984" max="13984" width="90.28515625" style="1" customWidth="1"/>
    <col min="13985" max="13990" width="15.28515625" style="1" customWidth="1"/>
    <col min="13991" max="14080" width="0" style="1" hidden="1"/>
    <col min="14081" max="14081" width="5.42578125" style="1" customWidth="1"/>
    <col min="14082" max="14082" width="59.140625" style="1" customWidth="1"/>
    <col min="14083" max="14083" width="12.140625" style="1" customWidth="1"/>
    <col min="14084" max="14084" width="11.7109375" style="1" customWidth="1"/>
    <col min="14085" max="14085" width="13.42578125" style="1" customWidth="1"/>
    <col min="14086" max="14086" width="11.7109375" style="1" customWidth="1"/>
    <col min="14087" max="14087" width="10" style="1" bestFit="1" customWidth="1"/>
    <col min="14088" max="14238" width="10.28515625" style="1" customWidth="1"/>
    <col min="14239" max="14239" width="5.85546875" style="1" customWidth="1"/>
    <col min="14240" max="14240" width="90.28515625" style="1" customWidth="1"/>
    <col min="14241" max="14246" width="15.28515625" style="1" customWidth="1"/>
    <col min="14247" max="14336" width="0" style="1" hidden="1"/>
    <col min="14337" max="14337" width="5.42578125" style="1" customWidth="1"/>
    <col min="14338" max="14338" width="59.140625" style="1" customWidth="1"/>
    <col min="14339" max="14339" width="12.140625" style="1" customWidth="1"/>
    <col min="14340" max="14340" width="11.7109375" style="1" customWidth="1"/>
    <col min="14341" max="14341" width="13.42578125" style="1" customWidth="1"/>
    <col min="14342" max="14342" width="11.7109375" style="1" customWidth="1"/>
    <col min="14343" max="14343" width="10" style="1" bestFit="1" customWidth="1"/>
    <col min="14344" max="14494" width="10.28515625" style="1" customWidth="1"/>
    <col min="14495" max="14495" width="5.85546875" style="1" customWidth="1"/>
    <col min="14496" max="14496" width="90.28515625" style="1" customWidth="1"/>
    <col min="14497" max="14502" width="15.28515625" style="1" customWidth="1"/>
    <col min="14503" max="14592" width="0" style="1" hidden="1"/>
    <col min="14593" max="14593" width="5.42578125" style="1" customWidth="1"/>
    <col min="14594" max="14594" width="59.140625" style="1" customWidth="1"/>
    <col min="14595" max="14595" width="12.140625" style="1" customWidth="1"/>
    <col min="14596" max="14596" width="11.7109375" style="1" customWidth="1"/>
    <col min="14597" max="14597" width="13.42578125" style="1" customWidth="1"/>
    <col min="14598" max="14598" width="11.7109375" style="1" customWidth="1"/>
    <col min="14599" max="14599" width="10" style="1" bestFit="1" customWidth="1"/>
    <col min="14600" max="14750" width="10.28515625" style="1" customWidth="1"/>
    <col min="14751" max="14751" width="5.85546875" style="1" customWidth="1"/>
    <col min="14752" max="14752" width="90.28515625" style="1" customWidth="1"/>
    <col min="14753" max="14758" width="15.28515625" style="1" customWidth="1"/>
    <col min="14759" max="14848" width="0" style="1" hidden="1"/>
    <col min="14849" max="14849" width="5.42578125" style="1" customWidth="1"/>
    <col min="14850" max="14850" width="59.140625" style="1" customWidth="1"/>
    <col min="14851" max="14851" width="12.140625" style="1" customWidth="1"/>
    <col min="14852" max="14852" width="11.7109375" style="1" customWidth="1"/>
    <col min="14853" max="14853" width="13.42578125" style="1" customWidth="1"/>
    <col min="14854" max="14854" width="11.7109375" style="1" customWidth="1"/>
    <col min="14855" max="14855" width="10" style="1" bestFit="1" customWidth="1"/>
    <col min="14856" max="15006" width="10.28515625" style="1" customWidth="1"/>
    <col min="15007" max="15007" width="5.85546875" style="1" customWidth="1"/>
    <col min="15008" max="15008" width="90.28515625" style="1" customWidth="1"/>
    <col min="15009" max="15014" width="15.28515625" style="1" customWidth="1"/>
    <col min="15015" max="15104" width="0" style="1" hidden="1"/>
    <col min="15105" max="15105" width="5.42578125" style="1" customWidth="1"/>
    <col min="15106" max="15106" width="59.140625" style="1" customWidth="1"/>
    <col min="15107" max="15107" width="12.140625" style="1" customWidth="1"/>
    <col min="15108" max="15108" width="11.7109375" style="1" customWidth="1"/>
    <col min="15109" max="15109" width="13.42578125" style="1" customWidth="1"/>
    <col min="15110" max="15110" width="11.7109375" style="1" customWidth="1"/>
    <col min="15111" max="15111" width="10" style="1" bestFit="1" customWidth="1"/>
    <col min="15112" max="15262" width="10.28515625" style="1" customWidth="1"/>
    <col min="15263" max="15263" width="5.85546875" style="1" customWidth="1"/>
    <col min="15264" max="15264" width="90.28515625" style="1" customWidth="1"/>
    <col min="15265" max="15270" width="15.28515625" style="1" customWidth="1"/>
    <col min="15271" max="15360" width="0" style="1" hidden="1"/>
    <col min="15361" max="15361" width="5.42578125" style="1" customWidth="1"/>
    <col min="15362" max="15362" width="59.140625" style="1" customWidth="1"/>
    <col min="15363" max="15363" width="12.140625" style="1" customWidth="1"/>
    <col min="15364" max="15364" width="11.7109375" style="1" customWidth="1"/>
    <col min="15365" max="15365" width="13.42578125" style="1" customWidth="1"/>
    <col min="15366" max="15366" width="11.7109375" style="1" customWidth="1"/>
    <col min="15367" max="15367" width="10" style="1" bestFit="1" customWidth="1"/>
    <col min="15368" max="15518" width="10.28515625" style="1" customWidth="1"/>
    <col min="15519" max="15519" width="5.85546875" style="1" customWidth="1"/>
    <col min="15520" max="15520" width="90.28515625" style="1" customWidth="1"/>
    <col min="15521" max="15526" width="15.28515625" style="1" customWidth="1"/>
    <col min="15527" max="15616" width="0" style="1" hidden="1"/>
    <col min="15617" max="15617" width="5.42578125" style="1" customWidth="1"/>
    <col min="15618" max="15618" width="59.140625" style="1" customWidth="1"/>
    <col min="15619" max="15619" width="12.140625" style="1" customWidth="1"/>
    <col min="15620" max="15620" width="11.7109375" style="1" customWidth="1"/>
    <col min="15621" max="15621" width="13.42578125" style="1" customWidth="1"/>
    <col min="15622" max="15622" width="11.7109375" style="1" customWidth="1"/>
    <col min="15623" max="15623" width="10" style="1" bestFit="1" customWidth="1"/>
    <col min="15624" max="15774" width="10.28515625" style="1" customWidth="1"/>
    <col min="15775" max="15775" width="5.85546875" style="1" customWidth="1"/>
    <col min="15776" max="15776" width="90.28515625" style="1" customWidth="1"/>
    <col min="15777" max="15782" width="15.28515625" style="1" customWidth="1"/>
    <col min="15783" max="15872" width="0" style="1" hidden="1"/>
    <col min="15873" max="15873" width="5.42578125" style="1" customWidth="1"/>
    <col min="15874" max="15874" width="59.140625" style="1" customWidth="1"/>
    <col min="15875" max="15875" width="12.140625" style="1" customWidth="1"/>
    <col min="15876" max="15876" width="11.7109375" style="1" customWidth="1"/>
    <col min="15877" max="15877" width="13.42578125" style="1" customWidth="1"/>
    <col min="15878" max="15878" width="11.7109375" style="1" customWidth="1"/>
    <col min="15879" max="15879" width="10" style="1" bestFit="1" customWidth="1"/>
    <col min="15880" max="16030" width="10.28515625" style="1" customWidth="1"/>
    <col min="16031" max="16031" width="5.85546875" style="1" customWidth="1"/>
    <col min="16032" max="16032" width="90.28515625" style="1" customWidth="1"/>
    <col min="16033" max="16038" width="15.28515625" style="1" customWidth="1"/>
    <col min="16039" max="16128" width="0" style="1" hidden="1"/>
    <col min="16129" max="16129" width="5.42578125" style="1" customWidth="1"/>
    <col min="16130" max="16130" width="59.140625" style="1" customWidth="1"/>
    <col min="16131" max="16131" width="12.140625" style="1" customWidth="1"/>
    <col min="16132" max="16132" width="11.7109375" style="1" customWidth="1"/>
    <col min="16133" max="16133" width="13.42578125" style="1" customWidth="1"/>
    <col min="16134" max="16134" width="11.7109375" style="1" customWidth="1"/>
    <col min="16135" max="16135" width="10" style="1" bestFit="1" customWidth="1"/>
    <col min="16136" max="16286" width="10.28515625" style="1" customWidth="1"/>
    <col min="16287" max="16287" width="5.85546875" style="1" customWidth="1"/>
    <col min="16288" max="16288" width="90.28515625" style="1" customWidth="1"/>
    <col min="16289" max="16294" width="15.28515625" style="1" customWidth="1"/>
    <col min="16295" max="16384" width="0" style="1" hidden="1"/>
  </cols>
  <sheetData>
    <row r="1" spans="1:8" ht="15.7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</row>
    <row r="2" spans="1:8" ht="18.75" x14ac:dyDescent="0.3">
      <c r="A2" s="61" t="s">
        <v>1</v>
      </c>
      <c r="B2" s="61"/>
      <c r="C2" s="61"/>
      <c r="D2" s="61"/>
      <c r="E2" s="61"/>
      <c r="F2" s="61"/>
      <c r="G2" s="61"/>
      <c r="H2" s="61"/>
    </row>
    <row r="3" spans="1:8" ht="15.75" x14ac:dyDescent="0.25">
      <c r="A3" s="62" t="s">
        <v>2</v>
      </c>
      <c r="B3" s="62"/>
      <c r="C3" s="62"/>
      <c r="D3" s="62"/>
      <c r="E3" s="62"/>
      <c r="F3" s="62"/>
      <c r="G3" s="62"/>
      <c r="H3" s="62"/>
    </row>
    <row r="4" spans="1:8" ht="15.75" x14ac:dyDescent="0.25">
      <c r="A4" s="62" t="s">
        <v>3</v>
      </c>
      <c r="B4" s="62"/>
      <c r="C4" s="62"/>
      <c r="D4" s="62"/>
      <c r="E4" s="62"/>
      <c r="F4" s="62"/>
      <c r="G4" s="62"/>
      <c r="H4" s="62"/>
    </row>
    <row r="5" spans="1:8" x14ac:dyDescent="0.25">
      <c r="A5" s="2"/>
      <c r="B5" s="3"/>
      <c r="F5" s="63" t="s">
        <v>4</v>
      </c>
      <c r="G5" s="63"/>
      <c r="H5" s="63"/>
    </row>
    <row r="6" spans="1:8" ht="15" customHeight="1" x14ac:dyDescent="0.25">
      <c r="A6" s="64" t="s">
        <v>5</v>
      </c>
      <c r="B6" s="65" t="s">
        <v>6</v>
      </c>
      <c r="C6" s="66" t="s">
        <v>7</v>
      </c>
      <c r="D6" s="66"/>
      <c r="E6" s="66" t="s">
        <v>8</v>
      </c>
      <c r="F6" s="66"/>
      <c r="G6" s="67" t="s">
        <v>9</v>
      </c>
      <c r="H6" s="67"/>
    </row>
    <row r="7" spans="1:8" ht="36" customHeight="1" x14ac:dyDescent="0.25">
      <c r="A7" s="64"/>
      <c r="B7" s="65"/>
      <c r="C7" s="5" t="s">
        <v>10</v>
      </c>
      <c r="D7" s="5" t="s">
        <v>11</v>
      </c>
      <c r="E7" s="5" t="s">
        <v>10</v>
      </c>
      <c r="F7" s="5" t="s">
        <v>11</v>
      </c>
      <c r="G7" s="5" t="s">
        <v>12</v>
      </c>
      <c r="H7" s="5" t="s">
        <v>13</v>
      </c>
    </row>
    <row r="8" spans="1:8" s="10" customFormat="1" ht="14.25" x14ac:dyDescent="0.25">
      <c r="A8" s="6" t="s">
        <v>14</v>
      </c>
      <c r="B8" s="7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9" t="s">
        <v>20</v>
      </c>
      <c r="H8" s="9" t="s">
        <v>21</v>
      </c>
    </row>
    <row r="9" spans="1:8" s="15" customFormat="1" ht="15.75" x14ac:dyDescent="0.25">
      <c r="A9" s="11"/>
      <c r="B9" s="12" t="s">
        <v>22</v>
      </c>
      <c r="C9" s="13">
        <v>6810000</v>
      </c>
      <c r="D9" s="13">
        <v>6143346</v>
      </c>
      <c r="E9" s="13">
        <v>10521745.549019</v>
      </c>
      <c r="F9" s="13">
        <v>9730048.9510779995</v>
      </c>
      <c r="G9" s="14">
        <f>E9/C9*100</f>
        <v>154.50433992685754</v>
      </c>
      <c r="H9" s="14">
        <f>F9/D9*100</f>
        <v>158.38354133200377</v>
      </c>
    </row>
    <row r="10" spans="1:8" s="15" customFormat="1" ht="15.75" x14ac:dyDescent="0.25">
      <c r="A10" s="16" t="s">
        <v>14</v>
      </c>
      <c r="B10" s="17" t="s">
        <v>23</v>
      </c>
      <c r="C10" s="18">
        <v>6810000</v>
      </c>
      <c r="D10" s="18">
        <v>6143346</v>
      </c>
      <c r="E10" s="18">
        <v>7402542.5734919999</v>
      </c>
      <c r="F10" s="18">
        <v>6678060.1050690003</v>
      </c>
      <c r="G10" s="19">
        <f t="shared" ref="G10:H65" si="0">E10/C10*100</f>
        <v>108.70106569004405</v>
      </c>
      <c r="H10" s="19">
        <f t="shared" si="0"/>
        <v>108.70395554912584</v>
      </c>
    </row>
    <row r="11" spans="1:8" s="15" customFormat="1" ht="15.75" x14ac:dyDescent="0.25">
      <c r="A11" s="20" t="s">
        <v>24</v>
      </c>
      <c r="B11" s="21" t="s">
        <v>25</v>
      </c>
      <c r="C11" s="22">
        <v>6670000</v>
      </c>
      <c r="D11" s="22">
        <v>6143346</v>
      </c>
      <c r="E11" s="22">
        <v>7260071.0392580004</v>
      </c>
      <c r="F11" s="22">
        <v>6678060.1050690003</v>
      </c>
      <c r="G11" s="23">
        <f t="shared" si="0"/>
        <v>108.84664226773614</v>
      </c>
      <c r="H11" s="23">
        <f t="shared" si="0"/>
        <v>108.70395554912584</v>
      </c>
    </row>
    <row r="12" spans="1:8" s="25" customFormat="1" ht="15.75" x14ac:dyDescent="0.25">
      <c r="A12" s="20">
        <v>1</v>
      </c>
      <c r="B12" s="21" t="s">
        <v>26</v>
      </c>
      <c r="C12" s="22">
        <v>613500</v>
      </c>
      <c r="D12" s="22">
        <v>613500</v>
      </c>
      <c r="E12" s="22">
        <v>565448.047471</v>
      </c>
      <c r="F12" s="22">
        <v>565448.047471</v>
      </c>
      <c r="G12" s="24">
        <f t="shared" si="0"/>
        <v>92.167570899918502</v>
      </c>
      <c r="H12" s="24">
        <f t="shared" si="0"/>
        <v>92.167570899918502</v>
      </c>
    </row>
    <row r="13" spans="1:8" s="15" customFormat="1" ht="15.75" x14ac:dyDescent="0.25">
      <c r="A13" s="26"/>
      <c r="B13" s="27" t="s">
        <v>27</v>
      </c>
      <c r="C13" s="28">
        <v>399900</v>
      </c>
      <c r="D13" s="29">
        <v>399900</v>
      </c>
      <c r="E13" s="28">
        <v>382624.49507399998</v>
      </c>
      <c r="F13" s="30">
        <v>382624.49507399998</v>
      </c>
      <c r="G13" s="31">
        <f>E13/C13*100</f>
        <v>95.680043779444858</v>
      </c>
      <c r="H13" s="31">
        <f>F13/D13*100</f>
        <v>95.680043779444858</v>
      </c>
    </row>
    <row r="14" spans="1:8" s="15" customFormat="1" ht="15.75" x14ac:dyDescent="0.25">
      <c r="A14" s="26"/>
      <c r="B14" s="27" t="s">
        <v>28</v>
      </c>
      <c r="C14" s="28">
        <v>47200</v>
      </c>
      <c r="D14" s="29">
        <v>47200</v>
      </c>
      <c r="E14" s="28">
        <v>16988.743705000001</v>
      </c>
      <c r="F14" s="30">
        <v>16988.743705000001</v>
      </c>
      <c r="G14" s="31">
        <f t="shared" si="0"/>
        <v>35.993101069915255</v>
      </c>
      <c r="H14" s="31">
        <f t="shared" si="0"/>
        <v>35.993101069915255</v>
      </c>
    </row>
    <row r="15" spans="1:8" s="15" customFormat="1" ht="15.75" x14ac:dyDescent="0.25">
      <c r="A15" s="26"/>
      <c r="B15" s="27" t="s">
        <v>29</v>
      </c>
      <c r="C15" s="28"/>
      <c r="D15" s="29"/>
      <c r="E15" s="28"/>
      <c r="F15" s="30"/>
      <c r="G15" s="31"/>
      <c r="H15" s="31"/>
    </row>
    <row r="16" spans="1:8" s="15" customFormat="1" ht="15.75" x14ac:dyDescent="0.25">
      <c r="A16" s="26"/>
      <c r="B16" s="27" t="s">
        <v>30</v>
      </c>
      <c r="C16" s="28">
        <v>166400</v>
      </c>
      <c r="D16" s="29">
        <v>166400</v>
      </c>
      <c r="E16" s="28">
        <v>165834.80869199999</v>
      </c>
      <c r="F16" s="30">
        <v>165834.80869199999</v>
      </c>
      <c r="G16" s="31">
        <f t="shared" si="0"/>
        <v>99.660341762019229</v>
      </c>
      <c r="H16" s="31">
        <f t="shared" si="0"/>
        <v>99.660341762019229</v>
      </c>
    </row>
    <row r="17" spans="1:8" s="25" customFormat="1" ht="15.75" x14ac:dyDescent="0.25">
      <c r="A17" s="20">
        <f>A12+1</f>
        <v>2</v>
      </c>
      <c r="B17" s="21" t="s">
        <v>31</v>
      </c>
      <c r="C17" s="32">
        <v>998460</v>
      </c>
      <c r="D17" s="32">
        <v>998460</v>
      </c>
      <c r="E17" s="32">
        <v>1111910.996178</v>
      </c>
      <c r="F17" s="32">
        <v>1111910.996178</v>
      </c>
      <c r="G17" s="33">
        <f t="shared" si="0"/>
        <v>111.36259801874888</v>
      </c>
      <c r="H17" s="33">
        <f t="shared" si="0"/>
        <v>111.36259801874888</v>
      </c>
    </row>
    <row r="18" spans="1:8" s="15" customFormat="1" ht="15.75" x14ac:dyDescent="0.25">
      <c r="A18" s="26"/>
      <c r="B18" s="27" t="s">
        <v>27</v>
      </c>
      <c r="C18" s="28">
        <v>232480</v>
      </c>
      <c r="D18" s="29">
        <v>232480</v>
      </c>
      <c r="E18" s="28">
        <v>185276.39021400001</v>
      </c>
      <c r="F18" s="30">
        <v>185276.39021400001</v>
      </c>
      <c r="G18" s="31">
        <f t="shared" si="0"/>
        <v>79.695625522195471</v>
      </c>
      <c r="H18" s="31">
        <f t="shared" si="0"/>
        <v>79.695625522195471</v>
      </c>
    </row>
    <row r="19" spans="1:8" s="15" customFormat="1" ht="15.75" x14ac:dyDescent="0.25">
      <c r="A19" s="26"/>
      <c r="B19" s="27" t="s">
        <v>28</v>
      </c>
      <c r="C19" s="28">
        <v>92080</v>
      </c>
      <c r="D19" s="29">
        <v>92080</v>
      </c>
      <c r="E19" s="28">
        <v>102377.56120900001</v>
      </c>
      <c r="F19" s="30">
        <v>102377.56120900001</v>
      </c>
      <c r="G19" s="31"/>
      <c r="H19" s="31"/>
    </row>
    <row r="20" spans="1:8" s="15" customFormat="1" ht="15.75" x14ac:dyDescent="0.25">
      <c r="A20" s="26"/>
      <c r="B20" s="27" t="s">
        <v>29</v>
      </c>
      <c r="C20" s="28">
        <v>664800</v>
      </c>
      <c r="D20" s="29">
        <v>664800</v>
      </c>
      <c r="E20" s="28">
        <v>816256.36479999998</v>
      </c>
      <c r="F20" s="30">
        <v>816256.36479999998</v>
      </c>
      <c r="G20" s="31">
        <f t="shared" si="0"/>
        <v>122.78224500601684</v>
      </c>
      <c r="H20" s="31">
        <f t="shared" si="0"/>
        <v>122.78224500601684</v>
      </c>
    </row>
    <row r="21" spans="1:8" s="15" customFormat="1" ht="15.75" x14ac:dyDescent="0.25">
      <c r="A21" s="26"/>
      <c r="B21" s="27" t="s">
        <v>30</v>
      </c>
      <c r="C21" s="28">
        <v>9100</v>
      </c>
      <c r="D21" s="29">
        <v>9100</v>
      </c>
      <c r="E21" s="28">
        <v>8000.6799549999996</v>
      </c>
      <c r="F21" s="30">
        <v>8000.6799549999996</v>
      </c>
      <c r="G21" s="31">
        <f t="shared" si="0"/>
        <v>87.919559945054942</v>
      </c>
      <c r="H21" s="31">
        <f t="shared" si="0"/>
        <v>87.919559945054942</v>
      </c>
    </row>
    <row r="22" spans="1:8" s="25" customFormat="1" ht="15.75" x14ac:dyDescent="0.25">
      <c r="A22" s="20">
        <f>A17+1</f>
        <v>3</v>
      </c>
      <c r="B22" s="21" t="s">
        <v>32</v>
      </c>
      <c r="C22" s="32">
        <v>36200</v>
      </c>
      <c r="D22" s="32">
        <v>36200</v>
      </c>
      <c r="E22" s="32">
        <v>48723.466208999998</v>
      </c>
      <c r="F22" s="32">
        <v>48723.466208999998</v>
      </c>
      <c r="G22" s="33">
        <f t="shared" si="0"/>
        <v>134.59521052209945</v>
      </c>
      <c r="H22" s="33">
        <f t="shared" si="0"/>
        <v>134.59521052209945</v>
      </c>
    </row>
    <row r="23" spans="1:8" s="15" customFormat="1" ht="15.75" x14ac:dyDescent="0.25">
      <c r="A23" s="26"/>
      <c r="B23" s="27" t="s">
        <v>27</v>
      </c>
      <c r="C23" s="28">
        <v>35500</v>
      </c>
      <c r="D23" s="29">
        <v>35500</v>
      </c>
      <c r="E23" s="28">
        <v>23317.310962</v>
      </c>
      <c r="F23" s="30">
        <v>23317.310962</v>
      </c>
      <c r="G23" s="31"/>
      <c r="H23" s="31"/>
    </row>
    <row r="24" spans="1:8" s="15" customFormat="1" ht="15.75" x14ac:dyDescent="0.25">
      <c r="A24" s="26"/>
      <c r="B24" s="27" t="s">
        <v>28</v>
      </c>
      <c r="C24" s="28">
        <v>700</v>
      </c>
      <c r="D24" s="29">
        <v>700</v>
      </c>
      <c r="E24" s="28">
        <v>25406.155246999999</v>
      </c>
      <c r="F24" s="30">
        <v>25406.155246999999</v>
      </c>
      <c r="G24" s="31">
        <f t="shared" si="0"/>
        <v>3629.4507495714283</v>
      </c>
      <c r="H24" s="31">
        <f t="shared" si="0"/>
        <v>3629.4507495714283</v>
      </c>
    </row>
    <row r="25" spans="1:8" s="15" customFormat="1" ht="15.75" x14ac:dyDescent="0.25">
      <c r="A25" s="26"/>
      <c r="B25" s="27" t="s">
        <v>33</v>
      </c>
      <c r="C25" s="28"/>
      <c r="D25" s="29"/>
      <c r="E25" s="28"/>
      <c r="F25" s="30"/>
      <c r="G25" s="31"/>
      <c r="H25" s="31"/>
    </row>
    <row r="26" spans="1:8" s="15" customFormat="1" ht="15.75" x14ac:dyDescent="0.25">
      <c r="A26" s="26"/>
      <c r="B26" s="27" t="s">
        <v>29</v>
      </c>
      <c r="C26" s="28"/>
      <c r="D26" s="29"/>
      <c r="E26" s="28"/>
      <c r="F26" s="30"/>
      <c r="G26" s="31"/>
      <c r="H26" s="31"/>
    </row>
    <row r="27" spans="1:8" s="15" customFormat="1" ht="15.75" x14ac:dyDescent="0.25">
      <c r="A27" s="26"/>
      <c r="B27" s="27" t="s">
        <v>30</v>
      </c>
      <c r="C27" s="28"/>
      <c r="D27" s="29"/>
      <c r="E27" s="28"/>
      <c r="F27" s="30"/>
      <c r="G27" s="31"/>
      <c r="H27" s="31"/>
    </row>
    <row r="28" spans="1:8" s="15" customFormat="1" ht="15.75" x14ac:dyDescent="0.25">
      <c r="A28" s="26"/>
      <c r="B28" s="27" t="s">
        <v>34</v>
      </c>
      <c r="C28" s="28"/>
      <c r="D28" s="29"/>
      <c r="E28" s="28"/>
      <c r="F28" s="30"/>
      <c r="G28" s="31"/>
      <c r="H28" s="31"/>
    </row>
    <row r="29" spans="1:8" s="25" customFormat="1" ht="15.75" x14ac:dyDescent="0.25">
      <c r="A29" s="20">
        <f>A22+1</f>
        <v>4</v>
      </c>
      <c r="B29" s="21" t="s">
        <v>35</v>
      </c>
      <c r="C29" s="22">
        <v>1290095</v>
      </c>
      <c r="D29" s="22">
        <v>1290095</v>
      </c>
      <c r="E29" s="22">
        <v>1188639.5036820001</v>
      </c>
      <c r="F29" s="22">
        <v>1188637.6622820001</v>
      </c>
      <c r="G29" s="24">
        <f t="shared" si="0"/>
        <v>92.135811989194607</v>
      </c>
      <c r="H29" s="24">
        <f t="shared" si="0"/>
        <v>92.135669255519943</v>
      </c>
    </row>
    <row r="30" spans="1:8" s="15" customFormat="1" ht="15.75" x14ac:dyDescent="0.25">
      <c r="A30" s="26"/>
      <c r="B30" s="27" t="s">
        <v>27</v>
      </c>
      <c r="C30" s="28">
        <v>960812</v>
      </c>
      <c r="D30" s="29">
        <v>960812</v>
      </c>
      <c r="E30" s="28">
        <v>916997.32239300001</v>
      </c>
      <c r="F30" s="30">
        <v>916997.32239300001</v>
      </c>
      <c r="G30" s="31">
        <f t="shared" si="0"/>
        <v>95.439828227894736</v>
      </c>
      <c r="H30" s="31">
        <f t="shared" si="0"/>
        <v>95.439828227894736</v>
      </c>
    </row>
    <row r="31" spans="1:8" s="15" customFormat="1" ht="15.75" x14ac:dyDescent="0.25">
      <c r="A31" s="26"/>
      <c r="B31" s="27" t="s">
        <v>28</v>
      </c>
      <c r="C31" s="28">
        <v>194690</v>
      </c>
      <c r="D31" s="29">
        <v>194690</v>
      </c>
      <c r="E31" s="28">
        <v>134018.65231100001</v>
      </c>
      <c r="F31" s="30">
        <v>134018.65231100001</v>
      </c>
      <c r="G31" s="31">
        <f t="shared" si="0"/>
        <v>68.836947101032422</v>
      </c>
      <c r="H31" s="31">
        <f t="shared" si="0"/>
        <v>68.836947101032422</v>
      </c>
    </row>
    <row r="32" spans="1:8" s="15" customFormat="1" ht="15.75" x14ac:dyDescent="0.25">
      <c r="A32" s="26"/>
      <c r="B32" s="27" t="s">
        <v>29</v>
      </c>
      <c r="C32" s="28">
        <v>8803</v>
      </c>
      <c r="D32" s="29">
        <v>8803</v>
      </c>
      <c r="E32" s="28">
        <v>7775.1757989999996</v>
      </c>
      <c r="F32" s="30">
        <v>7773.3343990000003</v>
      </c>
      <c r="G32" s="31">
        <f t="shared" si="0"/>
        <v>88.324159934113368</v>
      </c>
      <c r="H32" s="31">
        <f t="shared" si="0"/>
        <v>88.30324206520504</v>
      </c>
    </row>
    <row r="33" spans="1:8" s="15" customFormat="1" ht="15.75" x14ac:dyDescent="0.25">
      <c r="A33" s="26"/>
      <c r="B33" s="27" t="s">
        <v>30</v>
      </c>
      <c r="C33" s="28">
        <v>125790</v>
      </c>
      <c r="D33" s="29">
        <v>125790</v>
      </c>
      <c r="E33" s="28">
        <v>129848.353179</v>
      </c>
      <c r="F33" s="30">
        <v>129848.353179</v>
      </c>
      <c r="G33" s="31"/>
      <c r="H33" s="31"/>
    </row>
    <row r="34" spans="1:8" s="25" customFormat="1" ht="15.75" x14ac:dyDescent="0.25">
      <c r="A34" s="20">
        <f>A29+1</f>
        <v>5</v>
      </c>
      <c r="B34" s="21" t="s">
        <v>36</v>
      </c>
      <c r="C34" s="22">
        <v>429090</v>
      </c>
      <c r="D34" s="22">
        <v>429090</v>
      </c>
      <c r="E34" s="22">
        <v>418393.96087900002</v>
      </c>
      <c r="F34" s="34">
        <v>418393.96087900002</v>
      </c>
      <c r="G34" s="33">
        <f t="shared" si="0"/>
        <v>97.507273737211307</v>
      </c>
      <c r="H34" s="33">
        <f t="shared" si="0"/>
        <v>97.507273737211307</v>
      </c>
    </row>
    <row r="35" spans="1:8" s="25" customFormat="1" ht="15.75" x14ac:dyDescent="0.25">
      <c r="A35" s="20">
        <f>A34+1</f>
        <v>6</v>
      </c>
      <c r="B35" s="21" t="s">
        <v>37</v>
      </c>
      <c r="C35" s="22">
        <v>562000</v>
      </c>
      <c r="D35" s="22">
        <v>210320</v>
      </c>
      <c r="E35" s="22">
        <v>647154.41637500003</v>
      </c>
      <c r="F35" s="35">
        <v>240815.34054400001</v>
      </c>
      <c r="G35" s="24">
        <f t="shared" si="0"/>
        <v>115.15203138345196</v>
      </c>
      <c r="H35" s="24">
        <f t="shared" si="0"/>
        <v>114.49949626473945</v>
      </c>
    </row>
    <row r="36" spans="1:8" s="15" customFormat="1" ht="15.75" x14ac:dyDescent="0.25">
      <c r="A36" s="36"/>
      <c r="B36" s="37" t="s">
        <v>38</v>
      </c>
      <c r="C36" s="38"/>
      <c r="D36" s="39"/>
      <c r="E36" s="38">
        <f>240815.340544</f>
        <v>240815.34054400001</v>
      </c>
      <c r="F36" s="40">
        <v>240815.34054400001</v>
      </c>
      <c r="G36" s="41"/>
      <c r="H36" s="41"/>
    </row>
    <row r="37" spans="1:8" s="15" customFormat="1" ht="15.75" x14ac:dyDescent="0.25">
      <c r="A37" s="36"/>
      <c r="B37" s="37" t="s">
        <v>39</v>
      </c>
      <c r="C37" s="38"/>
      <c r="D37" s="39"/>
      <c r="E37" s="38">
        <f>406339.075831</f>
        <v>406339.07583099999</v>
      </c>
      <c r="F37" s="40"/>
      <c r="G37" s="41"/>
      <c r="H37" s="41"/>
    </row>
    <row r="38" spans="1:8" s="25" customFormat="1" ht="15.75" x14ac:dyDescent="0.25">
      <c r="A38" s="20">
        <f>A35+1</f>
        <v>7</v>
      </c>
      <c r="B38" s="21" t="s">
        <v>40</v>
      </c>
      <c r="C38" s="22">
        <v>340200</v>
      </c>
      <c r="D38" s="22">
        <v>340200</v>
      </c>
      <c r="E38" s="22">
        <v>430302.92698799999</v>
      </c>
      <c r="F38" s="34">
        <v>430302.92698799999</v>
      </c>
      <c r="G38" s="33">
        <f t="shared" si="0"/>
        <v>126.48528130158729</v>
      </c>
      <c r="H38" s="33">
        <f t="shared" si="0"/>
        <v>126.48528130158729</v>
      </c>
    </row>
    <row r="39" spans="1:8" s="25" customFormat="1" ht="15.75" x14ac:dyDescent="0.25">
      <c r="A39" s="20">
        <f>A38+1</f>
        <v>8</v>
      </c>
      <c r="B39" s="21" t="s">
        <v>41</v>
      </c>
      <c r="C39" s="22">
        <v>150428</v>
      </c>
      <c r="D39" s="22">
        <v>114456</v>
      </c>
      <c r="E39" s="22">
        <v>133666.08306500001</v>
      </c>
      <c r="F39" s="22">
        <v>98521.193689000007</v>
      </c>
      <c r="G39" s="24">
        <f t="shared" si="0"/>
        <v>88.857182881511434</v>
      </c>
      <c r="H39" s="24">
        <f t="shared" si="0"/>
        <v>86.077788572901383</v>
      </c>
    </row>
    <row r="40" spans="1:8" s="15" customFormat="1" ht="15.75" x14ac:dyDescent="0.25">
      <c r="A40" s="26" t="s">
        <v>42</v>
      </c>
      <c r="B40" s="27" t="s">
        <v>43</v>
      </c>
      <c r="C40" s="28">
        <v>25820</v>
      </c>
      <c r="D40" s="28">
        <v>25820</v>
      </c>
      <c r="E40" s="28">
        <v>29694.161669000001</v>
      </c>
      <c r="F40" s="42">
        <v>29694.161669000001</v>
      </c>
      <c r="G40" s="43">
        <f t="shared" si="0"/>
        <v>115.00449910534469</v>
      </c>
      <c r="H40" s="43">
        <f t="shared" si="0"/>
        <v>115.00449910534469</v>
      </c>
    </row>
    <row r="41" spans="1:8" s="15" customFormat="1" ht="15.75" x14ac:dyDescent="0.25">
      <c r="A41" s="26" t="s">
        <v>44</v>
      </c>
      <c r="B41" s="27" t="s">
        <v>45</v>
      </c>
      <c r="C41" s="28">
        <v>124608</v>
      </c>
      <c r="D41" s="28">
        <v>88636</v>
      </c>
      <c r="E41" s="28">
        <v>103971.92139600001</v>
      </c>
      <c r="F41" s="28">
        <v>68827.032019999999</v>
      </c>
      <c r="G41" s="43">
        <f t="shared" si="0"/>
        <v>83.439202455701079</v>
      </c>
      <c r="H41" s="43">
        <f t="shared" si="0"/>
        <v>77.651329053657662</v>
      </c>
    </row>
    <row r="42" spans="1:8" s="15" customFormat="1" ht="15.75" x14ac:dyDescent="0.25">
      <c r="A42" s="36"/>
      <c r="B42" s="37" t="s">
        <v>46</v>
      </c>
      <c r="C42" s="38">
        <v>31823</v>
      </c>
      <c r="D42" s="39"/>
      <c r="E42" s="38">
        <f>35592.90942</f>
        <v>35592.909420000004</v>
      </c>
      <c r="F42" s="40">
        <f>447.252737+0.767307</f>
        <v>448.02004400000004</v>
      </c>
      <c r="G42" s="43">
        <f t="shared" si="0"/>
        <v>111.84649285108257</v>
      </c>
      <c r="H42" s="41"/>
    </row>
    <row r="43" spans="1:8" s="15" customFormat="1" ht="15.75" x14ac:dyDescent="0.25">
      <c r="A43" s="36"/>
      <c r="B43" s="37" t="s">
        <v>47</v>
      </c>
      <c r="C43" s="38">
        <v>92785</v>
      </c>
      <c r="D43" s="39">
        <v>88636</v>
      </c>
      <c r="E43" s="38">
        <v>68379.011975999994</v>
      </c>
      <c r="F43" s="40">
        <f>68827.03202-447.252737-0.767307</f>
        <v>68379.011975999994</v>
      </c>
      <c r="G43" s="41">
        <f t="shared" si="0"/>
        <v>73.696192246591579</v>
      </c>
      <c r="H43" s="41">
        <f t="shared" si="0"/>
        <v>77.145868468793708</v>
      </c>
    </row>
    <row r="44" spans="1:8" s="15" customFormat="1" ht="15.75" x14ac:dyDescent="0.25">
      <c r="A44" s="36"/>
      <c r="B44" s="37" t="s">
        <v>48</v>
      </c>
      <c r="C44" s="38"/>
      <c r="D44" s="39"/>
      <c r="E44" s="38">
        <f>42908.503644+660.02675</f>
        <v>43568.530393999994</v>
      </c>
      <c r="F44" s="40">
        <f>E44</f>
        <v>43568.530393999994</v>
      </c>
      <c r="G44" s="41"/>
      <c r="H44" s="41"/>
    </row>
    <row r="45" spans="1:8" s="15" customFormat="1" ht="15.75" x14ac:dyDescent="0.25">
      <c r="A45" s="36"/>
      <c r="B45" s="37" t="s">
        <v>49</v>
      </c>
      <c r="C45" s="38"/>
      <c r="D45" s="39"/>
      <c r="E45" s="38">
        <f>9761.059704+294.551948</f>
        <v>10055.611652</v>
      </c>
      <c r="F45" s="40">
        <f>E45</f>
        <v>10055.611652</v>
      </c>
      <c r="G45" s="41"/>
      <c r="H45" s="41"/>
    </row>
    <row r="46" spans="1:8" s="15" customFormat="1" ht="15.75" x14ac:dyDescent="0.25">
      <c r="A46" s="36"/>
      <c r="B46" s="37" t="s">
        <v>50</v>
      </c>
      <c r="C46" s="38"/>
      <c r="D46" s="39"/>
      <c r="E46" s="38">
        <f>2.345+14752.52493</f>
        <v>14754.869929999999</v>
      </c>
      <c r="F46" s="40">
        <f>E46</f>
        <v>14754.869929999999</v>
      </c>
      <c r="G46" s="41"/>
      <c r="H46" s="41"/>
    </row>
    <row r="47" spans="1:8" s="25" customFormat="1" ht="15.75" x14ac:dyDescent="0.25">
      <c r="A47" s="20">
        <f>A39+1</f>
        <v>9</v>
      </c>
      <c r="B47" s="21" t="s">
        <v>51</v>
      </c>
      <c r="C47" s="22"/>
      <c r="D47" s="32"/>
      <c r="E47" s="22">
        <v>159.35091600000001</v>
      </c>
      <c r="F47" s="34">
        <v>159.35091600000001</v>
      </c>
      <c r="G47" s="33"/>
      <c r="H47" s="33"/>
    </row>
    <row r="48" spans="1:8" s="25" customFormat="1" ht="15.75" x14ac:dyDescent="0.25">
      <c r="A48" s="20">
        <f>A47+1</f>
        <v>10</v>
      </c>
      <c r="B48" s="21" t="s">
        <v>52</v>
      </c>
      <c r="C48" s="22">
        <v>11870</v>
      </c>
      <c r="D48" s="32">
        <v>11870</v>
      </c>
      <c r="E48" s="22">
        <v>13991.361675</v>
      </c>
      <c r="F48" s="34">
        <v>13991.361675</v>
      </c>
      <c r="G48" s="33">
        <f t="shared" si="0"/>
        <v>117.87162320977254</v>
      </c>
      <c r="H48" s="33">
        <f t="shared" si="0"/>
        <v>117.87162320977254</v>
      </c>
    </row>
    <row r="49" spans="1:8" s="25" customFormat="1" ht="15.75" x14ac:dyDescent="0.25">
      <c r="A49" s="20">
        <f t="shared" ref="A49:A63" si="1">A48+1</f>
        <v>11</v>
      </c>
      <c r="B49" s="21" t="s">
        <v>53</v>
      </c>
      <c r="C49" s="22">
        <v>73130</v>
      </c>
      <c r="D49" s="32">
        <v>73130</v>
      </c>
      <c r="E49" s="22">
        <v>128328.18111200001</v>
      </c>
      <c r="F49" s="34">
        <v>128328.18111200001</v>
      </c>
      <c r="G49" s="33">
        <f t="shared" si="0"/>
        <v>175.47953112539315</v>
      </c>
      <c r="H49" s="33">
        <f t="shared" si="0"/>
        <v>175.47953112539315</v>
      </c>
    </row>
    <row r="50" spans="1:8" s="25" customFormat="1" ht="15.75" x14ac:dyDescent="0.25">
      <c r="A50" s="20">
        <f t="shared" si="1"/>
        <v>12</v>
      </c>
      <c r="B50" s="21" t="s">
        <v>54</v>
      </c>
      <c r="C50" s="22">
        <v>1740000</v>
      </c>
      <c r="D50" s="32">
        <v>1740000</v>
      </c>
      <c r="E50" s="22">
        <v>2071989.2251339999</v>
      </c>
      <c r="F50" s="34">
        <v>2071989.2251339999</v>
      </c>
      <c r="G50" s="33">
        <f t="shared" si="0"/>
        <v>119.07984052494251</v>
      </c>
      <c r="H50" s="33">
        <f t="shared" si="0"/>
        <v>119.07984052494251</v>
      </c>
    </row>
    <row r="51" spans="1:8" s="25" customFormat="1" ht="15.75" x14ac:dyDescent="0.25">
      <c r="A51" s="20">
        <f t="shared" si="1"/>
        <v>13</v>
      </c>
      <c r="B51" s="21" t="s">
        <v>55</v>
      </c>
      <c r="C51" s="22">
        <v>5000</v>
      </c>
      <c r="D51" s="32">
        <v>5000</v>
      </c>
      <c r="E51" s="22">
        <v>22879.938179000001</v>
      </c>
      <c r="F51" s="34">
        <v>22879.938179000001</v>
      </c>
      <c r="G51" s="33">
        <f t="shared" si="0"/>
        <v>457.59876357999997</v>
      </c>
      <c r="H51" s="33">
        <f t="shared" si="0"/>
        <v>457.59876357999997</v>
      </c>
    </row>
    <row r="52" spans="1:8" s="25" customFormat="1" ht="15.75" x14ac:dyDescent="0.25">
      <c r="A52" s="20">
        <f t="shared" si="1"/>
        <v>14</v>
      </c>
      <c r="B52" s="21" t="s">
        <v>56</v>
      </c>
      <c r="C52" s="22">
        <v>130000</v>
      </c>
      <c r="D52" s="32">
        <v>130000</v>
      </c>
      <c r="E52" s="32">
        <v>154645.67609299999</v>
      </c>
      <c r="F52" s="32">
        <v>154645.67609299999</v>
      </c>
      <c r="G52" s="33">
        <f t="shared" si="0"/>
        <v>118.95821237923076</v>
      </c>
      <c r="H52" s="33">
        <f t="shared" si="0"/>
        <v>118.95821237923076</v>
      </c>
    </row>
    <row r="53" spans="1:8" s="15" customFormat="1" ht="15.75" x14ac:dyDescent="0.25">
      <c r="A53" s="36"/>
      <c r="B53" s="44" t="s">
        <v>57</v>
      </c>
      <c r="C53" s="38"/>
      <c r="D53" s="39"/>
      <c r="E53" s="38">
        <v>49822.197828999997</v>
      </c>
      <c r="F53" s="40">
        <v>49822.197828999997</v>
      </c>
      <c r="G53" s="41"/>
      <c r="H53" s="41"/>
    </row>
    <row r="54" spans="1:8" s="15" customFormat="1" ht="15.75" x14ac:dyDescent="0.25">
      <c r="A54" s="36"/>
      <c r="B54" s="44" t="s">
        <v>58</v>
      </c>
      <c r="C54" s="38"/>
      <c r="D54" s="39"/>
      <c r="E54" s="38">
        <v>9213.9154639999997</v>
      </c>
      <c r="F54" s="40">
        <v>9213.9154639999997</v>
      </c>
      <c r="G54" s="41"/>
      <c r="H54" s="41"/>
    </row>
    <row r="55" spans="1:8" s="15" customFormat="1" ht="15.75" x14ac:dyDescent="0.25">
      <c r="A55" s="36"/>
      <c r="B55" s="44" t="s">
        <v>59</v>
      </c>
      <c r="C55" s="38"/>
      <c r="D55" s="39"/>
      <c r="E55" s="38">
        <v>27876.088435999998</v>
      </c>
      <c r="F55" s="40">
        <v>27876.088435999998</v>
      </c>
      <c r="G55" s="41"/>
      <c r="H55" s="41"/>
    </row>
    <row r="56" spans="1:8" s="15" customFormat="1" ht="15.75" x14ac:dyDescent="0.25">
      <c r="A56" s="36"/>
      <c r="B56" s="44" t="s">
        <v>60</v>
      </c>
      <c r="C56" s="38"/>
      <c r="D56" s="39"/>
      <c r="E56" s="38">
        <v>67722.741574</v>
      </c>
      <c r="F56" s="40">
        <v>67722.741574</v>
      </c>
      <c r="G56" s="41"/>
      <c r="H56" s="41"/>
    </row>
    <row r="57" spans="1:8" s="15" customFormat="1" ht="15.75" x14ac:dyDescent="0.25">
      <c r="A57" s="36"/>
      <c r="B57" s="44" t="s">
        <v>61</v>
      </c>
      <c r="C57" s="38"/>
      <c r="D57" s="39"/>
      <c r="E57" s="38">
        <v>10.73279</v>
      </c>
      <c r="F57" s="40">
        <v>10.73279</v>
      </c>
      <c r="G57" s="41"/>
      <c r="H57" s="41"/>
    </row>
    <row r="58" spans="1:8" s="25" customFormat="1" ht="15.75" x14ac:dyDescent="0.25">
      <c r="A58" s="20">
        <f>A52+1</f>
        <v>15</v>
      </c>
      <c r="B58" s="21" t="s">
        <v>62</v>
      </c>
      <c r="C58" s="22">
        <v>44239</v>
      </c>
      <c r="D58" s="32">
        <v>23239</v>
      </c>
      <c r="E58" s="22">
        <v>61488.955626000003</v>
      </c>
      <c r="F58" s="34">
        <v>32032.119058</v>
      </c>
      <c r="G58" s="33">
        <f t="shared" si="0"/>
        <v>138.99264365378966</v>
      </c>
      <c r="H58" s="33">
        <f t="shared" si="0"/>
        <v>137.83776865613839</v>
      </c>
    </row>
    <row r="59" spans="1:8" s="25" customFormat="1" ht="15.75" x14ac:dyDescent="0.25">
      <c r="A59" s="20">
        <f t="shared" si="1"/>
        <v>16</v>
      </c>
      <c r="B59" s="21" t="s">
        <v>63</v>
      </c>
      <c r="C59" s="22">
        <v>94650</v>
      </c>
      <c r="D59" s="32">
        <v>95705</v>
      </c>
      <c r="E59" s="22">
        <v>157628.52701300001</v>
      </c>
      <c r="F59" s="34">
        <v>130866.903446</v>
      </c>
      <c r="G59" s="33">
        <f t="shared" si="0"/>
        <v>166.53832753618596</v>
      </c>
      <c r="H59" s="33">
        <f t="shared" si="0"/>
        <v>136.73988134998172</v>
      </c>
    </row>
    <row r="60" spans="1:8" s="25" customFormat="1" ht="15.75" x14ac:dyDescent="0.25">
      <c r="A60" s="20">
        <f t="shared" si="1"/>
        <v>17</v>
      </c>
      <c r="B60" s="21" t="s">
        <v>64</v>
      </c>
      <c r="C60" s="22">
        <v>10350</v>
      </c>
      <c r="D60" s="32">
        <v>10350</v>
      </c>
      <c r="E60" s="22">
        <v>12602.64508</v>
      </c>
      <c r="F60" s="34">
        <v>12602.64508</v>
      </c>
      <c r="G60" s="33">
        <f t="shared" si="0"/>
        <v>121.76468676328503</v>
      </c>
      <c r="H60" s="33">
        <f t="shared" si="0"/>
        <v>121.76468676328503</v>
      </c>
    </row>
    <row r="61" spans="1:8" s="25" customFormat="1" ht="15.75" x14ac:dyDescent="0.25">
      <c r="A61" s="20">
        <f t="shared" si="1"/>
        <v>18</v>
      </c>
      <c r="B61" s="21" t="s">
        <v>65</v>
      </c>
      <c r="C61" s="22">
        <v>90000</v>
      </c>
      <c r="D61" s="32">
        <v>0</v>
      </c>
      <c r="E61" s="22">
        <v>56658.649794999998</v>
      </c>
      <c r="F61" s="34">
        <v>4414.3977000000004</v>
      </c>
      <c r="G61" s="33">
        <f t="shared" si="0"/>
        <v>62.95405532777778</v>
      </c>
      <c r="H61" s="33"/>
    </row>
    <row r="62" spans="1:8" s="25" customFormat="1" ht="15.75" x14ac:dyDescent="0.25">
      <c r="A62" s="20">
        <f t="shared" si="1"/>
        <v>19</v>
      </c>
      <c r="B62" s="21" t="s">
        <v>66</v>
      </c>
      <c r="C62" s="22">
        <v>50788</v>
      </c>
      <c r="D62" s="32">
        <v>21731</v>
      </c>
      <c r="E62" s="22">
        <v>32062.881106000001</v>
      </c>
      <c r="F62" s="34"/>
      <c r="G62" s="33">
        <f t="shared" si="0"/>
        <v>63.130820481216034</v>
      </c>
      <c r="H62" s="33"/>
    </row>
    <row r="63" spans="1:8" s="25" customFormat="1" ht="15.75" x14ac:dyDescent="0.25">
      <c r="A63" s="20">
        <f t="shared" si="1"/>
        <v>20</v>
      </c>
      <c r="B63" s="21" t="s">
        <v>67</v>
      </c>
      <c r="C63" s="22"/>
      <c r="D63" s="32"/>
      <c r="E63" s="22">
        <v>3396.246682</v>
      </c>
      <c r="F63" s="34">
        <v>3396.246682</v>
      </c>
      <c r="G63" s="33"/>
      <c r="H63" s="33"/>
    </row>
    <row r="64" spans="1:8" s="15" customFormat="1" ht="15.75" x14ac:dyDescent="0.25">
      <c r="A64" s="20" t="s">
        <v>68</v>
      </c>
      <c r="B64" s="21" t="s">
        <v>69</v>
      </c>
      <c r="C64" s="22"/>
      <c r="D64" s="32"/>
      <c r="E64" s="22"/>
      <c r="F64" s="34"/>
      <c r="G64" s="33"/>
      <c r="H64" s="33"/>
    </row>
    <row r="65" spans="1:8" s="15" customFormat="1" ht="15.75" x14ac:dyDescent="0.25">
      <c r="A65" s="20" t="s">
        <v>70</v>
      </c>
      <c r="B65" s="21" t="s">
        <v>71</v>
      </c>
      <c r="C65" s="22">
        <v>140000</v>
      </c>
      <c r="D65" s="45">
        <v>0</v>
      </c>
      <c r="E65" s="22">
        <v>142471.53423399999</v>
      </c>
      <c r="F65" s="22"/>
      <c r="G65" s="23">
        <f t="shared" si="0"/>
        <v>101.76538159571429</v>
      </c>
      <c r="H65" s="23"/>
    </row>
    <row r="66" spans="1:8" s="15" customFormat="1" ht="15.75" x14ac:dyDescent="0.25">
      <c r="A66" s="26">
        <v>1</v>
      </c>
      <c r="B66" s="27" t="s">
        <v>72</v>
      </c>
      <c r="C66" s="28"/>
      <c r="D66" s="29"/>
      <c r="E66" s="28">
        <v>11329.770866999999</v>
      </c>
      <c r="F66" s="30"/>
      <c r="G66" s="31"/>
      <c r="H66" s="31"/>
    </row>
    <row r="67" spans="1:8" s="15" customFormat="1" ht="15.75" x14ac:dyDescent="0.25">
      <c r="A67" s="26">
        <v>2</v>
      </c>
      <c r="B67" s="27" t="s">
        <v>73</v>
      </c>
      <c r="C67" s="28"/>
      <c r="D67" s="29"/>
      <c r="E67" s="28">
        <v>4731.0648870000005</v>
      </c>
      <c r="F67" s="30"/>
      <c r="G67" s="31"/>
      <c r="H67" s="31"/>
    </row>
    <row r="68" spans="1:8" s="15" customFormat="1" ht="15.75" x14ac:dyDescent="0.25">
      <c r="A68" s="26">
        <v>3</v>
      </c>
      <c r="B68" s="27" t="s">
        <v>74</v>
      </c>
      <c r="C68" s="28"/>
      <c r="D68" s="29"/>
      <c r="E68" s="28"/>
      <c r="F68" s="30"/>
      <c r="G68" s="31"/>
      <c r="H68" s="31"/>
    </row>
    <row r="69" spans="1:8" s="15" customFormat="1" ht="15.75" x14ac:dyDescent="0.25">
      <c r="A69" s="26">
        <v>4</v>
      </c>
      <c r="B69" s="27" t="s">
        <v>75</v>
      </c>
      <c r="C69" s="28"/>
      <c r="D69" s="29"/>
      <c r="E69" s="28">
        <v>121981.871402</v>
      </c>
      <c r="F69" s="30"/>
      <c r="G69" s="31"/>
      <c r="H69" s="31"/>
    </row>
    <row r="70" spans="1:8" s="15" customFormat="1" ht="15.75" x14ac:dyDescent="0.25">
      <c r="A70" s="26">
        <v>5</v>
      </c>
      <c r="B70" s="27" t="s">
        <v>76</v>
      </c>
      <c r="C70" s="28"/>
      <c r="D70" s="29"/>
      <c r="E70" s="28">
        <v>4286.4508889999997</v>
      </c>
      <c r="F70" s="30"/>
      <c r="G70" s="31"/>
      <c r="H70" s="31"/>
    </row>
    <row r="71" spans="1:8" s="15" customFormat="1" ht="15.75" x14ac:dyDescent="0.25">
      <c r="A71" s="26">
        <v>6</v>
      </c>
      <c r="B71" s="27" t="s">
        <v>77</v>
      </c>
      <c r="C71" s="28"/>
      <c r="D71" s="29"/>
      <c r="E71" s="28"/>
      <c r="F71" s="30"/>
      <c r="G71" s="31"/>
      <c r="H71" s="31"/>
    </row>
    <row r="72" spans="1:8" s="15" customFormat="1" ht="15.75" x14ac:dyDescent="0.25">
      <c r="A72" s="26">
        <v>7</v>
      </c>
      <c r="B72" s="27" t="s">
        <v>78</v>
      </c>
      <c r="C72" s="28"/>
      <c r="D72" s="29"/>
      <c r="E72" s="28">
        <v>142.37618900000001</v>
      </c>
      <c r="F72" s="30"/>
      <c r="G72" s="31"/>
      <c r="H72" s="31"/>
    </row>
    <row r="73" spans="1:8" s="15" customFormat="1" ht="15.75" x14ac:dyDescent="0.25">
      <c r="A73" s="20" t="s">
        <v>79</v>
      </c>
      <c r="B73" s="21" t="s">
        <v>80</v>
      </c>
      <c r="C73" s="22"/>
      <c r="D73" s="34"/>
      <c r="E73" s="22"/>
      <c r="F73" s="34"/>
      <c r="G73" s="33"/>
      <c r="H73" s="33"/>
    </row>
    <row r="74" spans="1:8" s="15" customFormat="1" ht="15.75" x14ac:dyDescent="0.25">
      <c r="A74" s="20" t="s">
        <v>15</v>
      </c>
      <c r="B74" s="46" t="s">
        <v>81</v>
      </c>
      <c r="C74" s="22"/>
      <c r="D74" s="47"/>
      <c r="E74" s="22"/>
      <c r="F74" s="47"/>
      <c r="G74" s="48"/>
      <c r="H74" s="48"/>
    </row>
    <row r="75" spans="1:8" s="15" customFormat="1" ht="15.75" x14ac:dyDescent="0.25">
      <c r="A75" s="20" t="s">
        <v>82</v>
      </c>
      <c r="B75" s="46" t="s">
        <v>83</v>
      </c>
      <c r="C75" s="22"/>
      <c r="D75" s="47"/>
      <c r="E75" s="22">
        <v>474156.36456800002</v>
      </c>
      <c r="F75" s="47">
        <v>474156.36456800002</v>
      </c>
      <c r="G75" s="48"/>
      <c r="H75" s="48"/>
    </row>
    <row r="76" spans="1:8" s="15" customFormat="1" ht="28.5" x14ac:dyDescent="0.25">
      <c r="A76" s="49" t="s">
        <v>84</v>
      </c>
      <c r="B76" s="46" t="s">
        <v>85</v>
      </c>
      <c r="C76" s="22"/>
      <c r="D76" s="50"/>
      <c r="E76" s="50">
        <v>2456086.8343549999</v>
      </c>
      <c r="F76" s="50">
        <v>2456086.8343549999</v>
      </c>
      <c r="G76" s="51"/>
      <c r="H76" s="51"/>
    </row>
    <row r="77" spans="1:8" s="15" customFormat="1" ht="15.75" x14ac:dyDescent="0.25">
      <c r="A77" s="49" t="s">
        <v>86</v>
      </c>
      <c r="B77" s="46" t="s">
        <v>87</v>
      </c>
      <c r="C77" s="22"/>
      <c r="D77" s="50"/>
      <c r="E77" s="22">
        <v>20721.444514999999</v>
      </c>
      <c r="F77" s="50">
        <v>20721.444514999999</v>
      </c>
      <c r="G77" s="51"/>
      <c r="H77" s="51"/>
    </row>
    <row r="78" spans="1:8" s="15" customFormat="1" ht="15.75" x14ac:dyDescent="0.25">
      <c r="A78" s="49" t="s">
        <v>88</v>
      </c>
      <c r="B78" s="46" t="s">
        <v>89</v>
      </c>
      <c r="C78" s="22"/>
      <c r="D78" s="50"/>
      <c r="E78" s="22">
        <v>150214.62808900001</v>
      </c>
      <c r="F78" s="50">
        <v>83000.498571000004</v>
      </c>
      <c r="G78" s="51"/>
      <c r="H78" s="51"/>
    </row>
    <row r="79" spans="1:8" s="15" customFormat="1" ht="15.75" x14ac:dyDescent="0.25">
      <c r="A79" s="52" t="s">
        <v>90</v>
      </c>
      <c r="B79" s="53" t="s">
        <v>91</v>
      </c>
      <c r="C79" s="54"/>
      <c r="D79" s="55"/>
      <c r="E79" s="54">
        <v>18023.704000000002</v>
      </c>
      <c r="F79" s="55">
        <v>18023.704000000002</v>
      </c>
      <c r="G79" s="56"/>
      <c r="H79" s="56"/>
    </row>
  </sheetData>
  <mergeCells count="10">
    <mergeCell ref="A6:A7"/>
    <mergeCell ref="B6:B7"/>
    <mergeCell ref="C6:D6"/>
    <mergeCell ref="E6:F6"/>
    <mergeCell ref="G6:H6"/>
    <mergeCell ref="A1:H1"/>
    <mergeCell ref="A2:H2"/>
    <mergeCell ref="A3:H3"/>
    <mergeCell ref="A4:H4"/>
    <mergeCell ref="F5:H5"/>
  </mergeCells>
  <pageMargins left="0.2" right="0" top="0.25" bottom="0.2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cp:lastPrinted>2021-01-05T03:31:53Z</cp:lastPrinted>
  <dcterms:created xsi:type="dcterms:W3CDTF">2021-01-05T03:06:34Z</dcterms:created>
  <dcterms:modified xsi:type="dcterms:W3CDTF">2021-01-05T03:32:21Z</dcterms:modified>
</cp:coreProperties>
</file>