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VanLTH\AppData\Local\Temp\iNet\62ea2880ed157b54ff0ed2be\"/>
    </mc:Choice>
  </mc:AlternateContent>
  <xr:revisionPtr revIDLastSave="0" documentId="13_ncr:1_{584B5AB4-2A59-49F5-8C2A-837123B76FAF}" xr6:coauthVersionLast="47" xr6:coauthVersionMax="47" xr10:uidLastSave="{00000000-0000-0000-0000-000000000000}"/>
  <bookViews>
    <workbookView xWindow="-120" yWindow="-120" windowWidth="24240" windowHeight="13140" xr2:uid="{00000000-000D-0000-FFFF-FFFF00000000}"/>
  </bookViews>
  <sheets>
    <sheet name="60-6T-2022" sheetId="1"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38" i="1" l="1"/>
  <c r="F40" i="1"/>
  <c r="F9" i="1"/>
  <c r="F10" i="1"/>
  <c r="F11" i="1"/>
  <c r="F12" i="1"/>
  <c r="F13" i="1"/>
  <c r="F14" i="1"/>
  <c r="F15" i="1"/>
  <c r="F16" i="1"/>
  <c r="F17" i="1"/>
  <c r="F18" i="1"/>
  <c r="F19" i="1"/>
  <c r="F20" i="1"/>
  <c r="F21" i="1"/>
  <c r="F22" i="1"/>
  <c r="F23" i="1"/>
  <c r="F24" i="1"/>
  <c r="F25" i="1"/>
  <c r="F26" i="1"/>
  <c r="F27" i="1"/>
  <c r="F28" i="1"/>
  <c r="F30" i="1"/>
  <c r="F31" i="1"/>
  <c r="F33" i="1"/>
  <c r="F35" i="1"/>
  <c r="F36" i="1"/>
  <c r="F39" i="1"/>
  <c r="D38" i="1"/>
  <c r="F38" i="1"/>
  <c r="G17" i="1"/>
  <c r="G9" i="1" s="1"/>
  <c r="G8" i="1" s="1"/>
  <c r="F8" i="1" s="1"/>
  <c r="E31" i="1"/>
  <c r="E33" i="1"/>
  <c r="D20" i="1"/>
  <c r="D17" i="1" l="1"/>
  <c r="C17" i="1" l="1"/>
  <c r="C38" i="1" l="1"/>
  <c r="C9" i="1" l="1"/>
  <c r="C8" i="1" s="1"/>
  <c r="E11" i="1" l="1"/>
  <c r="E12" i="1"/>
  <c r="E13" i="1"/>
  <c r="E14" i="1"/>
  <c r="E15" i="1"/>
  <c r="E16" i="1"/>
  <c r="E19" i="1"/>
  <c r="E20" i="1"/>
  <c r="E21" i="1"/>
  <c r="E22" i="1"/>
  <c r="E23" i="1"/>
  <c r="E25" i="1"/>
  <c r="E26" i="1"/>
  <c r="E30" i="1"/>
  <c r="E27" i="1" l="1"/>
  <c r="E10" i="1"/>
  <c r="A32" i="1" l="1"/>
  <c r="A33" i="1" s="1"/>
  <c r="A34" i="1" s="1"/>
  <c r="A26" i="1"/>
  <c r="A27" i="1" s="1"/>
  <c r="A24" i="1"/>
  <c r="A11" i="1"/>
  <c r="A12" i="1" s="1"/>
  <c r="A13" i="1" s="1"/>
  <c r="A14" i="1" s="1"/>
  <c r="A15" i="1" s="1"/>
  <c r="A16" i="1" s="1"/>
  <c r="E17" i="1" l="1"/>
  <c r="D9" i="1"/>
  <c r="E9" i="1" l="1"/>
  <c r="D8" i="1"/>
  <c r="E8" i="1" l="1"/>
  <c r="E40" i="1" l="1"/>
  <c r="E39" i="1"/>
  <c r="E38" i="1" l="1"/>
</calcChain>
</file>

<file path=xl/sharedStrings.xml><?xml version="1.0" encoding="utf-8"?>
<sst xmlns="http://schemas.openxmlformats.org/spreadsheetml/2006/main" count="57" uniqueCount="52">
  <si>
    <t>Đơn vị: Triệu đồng</t>
  </si>
  <si>
    <t>STT</t>
  </si>
  <si>
    <t>NỘI DUNG</t>
  </si>
  <si>
    <t>A</t>
  </si>
  <si>
    <t>B</t>
  </si>
  <si>
    <t>I</t>
  </si>
  <si>
    <t>II</t>
  </si>
  <si>
    <t>III</t>
  </si>
  <si>
    <t>-</t>
  </si>
  <si>
    <t>Thu nội địa</t>
  </si>
  <si>
    <t xml:space="preserve">Thu từ khu vực doanh nghiệp có vốn đầu tư nước ngoài </t>
  </si>
  <si>
    <t>Thu từ khu vực kinh tế ngoài quốc doanh</t>
  </si>
  <si>
    <t>Thuế thu nhập cá nhân</t>
  </si>
  <si>
    <t>Thuế bảo vệ môi trường</t>
  </si>
  <si>
    <t>Lệ phí trước bạ</t>
  </si>
  <si>
    <t xml:space="preserve">Thu phí, lệ phí </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</si>
  <si>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</si>
  <si>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</si>
  <si>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</si>
  <si>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</si>
  <si>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</si>
  <si>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Thu từ hoạt động xổ số kiến thiết</t>
  </si>
  <si>
    <t>Thu tiền cấp quyền khai thác khoáng sản</t>
  </si>
  <si>
    <t>Thu khác ngân sách</t>
  </si>
  <si>
    <t>Thu từ quỹ đất công ích, hoa lợi công sản khác</t>
  </si>
  <si>
    <t>Thu hồi vốn, thu cổ tức, lợi nhuận được chia của Nhà nước và lợi nhuận sau thuế còn lại sau khi trích lập các quỹ của doanh nghiệp nhà nước</t>
  </si>
  <si>
    <t>Thuế giá trị gia tăng thu từ hàng hóa nhập khẩu</t>
  </si>
  <si>
    <t>Thuế xuất khẩu</t>
  </si>
  <si>
    <t>Thuế nhập khẩu</t>
  </si>
  <si>
    <t>Thuế tiêu thụ đặc biệt thu từ hàng hóa nhập khẩu</t>
  </si>
  <si>
    <t>Thuế  bảo vệ môi trường thu từ hàng hóa nhập khẩu</t>
  </si>
  <si>
    <t>Thu khác</t>
  </si>
  <si>
    <t>Thu viện trợ</t>
  </si>
  <si>
    <t>DỰ TOÁN NĂM</t>
  </si>
  <si>
    <t>SO SÁNH ƯỚC THỰC HIỆN VỚI (%)</t>
  </si>
  <si>
    <t>CÙNG KỲ NĂM TRƯỚC</t>
  </si>
  <si>
    <t>Thu từ dầu thô</t>
  </si>
  <si>
    <t>Biểu số 60/CK-NSNN</t>
  </si>
  <si>
    <t>TỔNG THU NSNN TRÊN ĐỊA BÀN</t>
  </si>
  <si>
    <t>Thu từ khu vực DNNN</t>
  </si>
  <si>
    <t>Các khoản thu về nhà, đất</t>
  </si>
  <si>
    <t>Thu từ hoạt động xuất nhập khẩu</t>
  </si>
  <si>
    <t>THU NSĐP ĐƯỢC HƯỞNG THEO PHÂN CẤP</t>
  </si>
  <si>
    <t>Từ các khoản thu phân chia</t>
  </si>
  <si>
    <t>Các khoản thu NSĐP được hưởng 100%</t>
  </si>
  <si>
    <t>IV</t>
  </si>
  <si>
    <t>UBND TỈNH ĐẮK LẮK</t>
  </si>
  <si>
    <t>Th khác do cơ quan thuế thực hiện</t>
  </si>
  <si>
    <t>Cùng kỳ năm trước</t>
  </si>
  <si>
    <t xml:space="preserve">THỰC HIỆN  6 THÁNG </t>
  </si>
  <si>
    <t>THỰC HIỆN THU NGÂN SÁCH 6 THÁNG NĂM 2022</t>
  </si>
  <si>
    <t>(kèm theo Báo cáo số            /BC-STC ngày      /        /2022 của Sở Tài chính)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</si>
</sst>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_(@_)"/>
    <numFmt numFmtId="165" formatCode="_(* #,##0_);_(* \(#,##0\);_(* &quot;-&quot;??_);_(@_)"/>
    <numFmt numFmtId="166" formatCode="_(* #,##0.0_);_(* \(#,##0.0\);_(* &quot;-&quot;??_);_(@_)"/>
  </numFmts>
  <fonts count="27">
    <font>
      <sz val="11"/>
      <color theme="1"/>
      <name val="Calibri"/>
      <family val="2"/>
      <scheme val="minor"/>
    </font>
    <font>
      <sz val="12"/>
      <name val=".VnArial Narrow"/>
    </font>
    <font>
      <sz val="12"/>
      <name val=".VnArial Narrow"/>
      <family val="2"/>
    </font>
    <font>
      <b/>
      <sz val="12"/>
      <name val="Times New Roman"/>
      <family val="1"/>
      <charset val="163"/>
    </font>
    <font>
      <sz val="12"/>
      <name val="Times New Roman"/>
      <family val="1"/>
    </font>
    <font>
      <b/>
      <sz val="12"/>
      <name val="Times New Roman"/>
      <family val="1"/>
    </font>
    <font>
      <i/>
      <sz val="12"/>
      <name val="Times New Roman"/>
      <family val="1"/>
    </font>
    <font>
      <b/>
      <sz val="10"/>
      <name val="Times New Roman"/>
      <family val="1"/>
    </font>
    <font>
      <sz val="13"/>
      <name val="Times New Roman"/>
      <family val="1"/>
    </font>
    <font>
      <b/>
      <sz val="14"/>
      <name val="Times New Roman"/>
      <family val="1"/>
    </font>
    <font>
      <i/>
      <sz val="14"/>
      <name val="Times New Roman"/>
      <family val="1"/>
    </font>
    <font>
      <sz val="14"/>
      <name val="Times New Roman"/>
      <family val="1"/>
    </font>
    <font>
      <b/>
      <sz val="11"/>
      <name val="Times New Roman"/>
      <family val="1"/>
    </font>
    <font>
      <sz val="16"/>
      <name val="Times New Roman"/>
      <family val="1"/>
    </font>
    <font>
      <sz val="12"/>
      <name val=".VnTime"/>
      <family val="2"/>
    </font>
    <font>
      <sz val="10"/>
      <name val="Arial"/>
      <family val="2"/>
      <charset val="163"/>
    </font>
    <font>
      <sz val="12"/>
      <name val="Times New Roman"/>
      <family val="1"/>
      <charset val="163"/>
    </font>
    <font>
      <i/>
      <sz val="12"/>
      <name val="Times New Roman"/>
      <family val="1"/>
      <charset val="163"/>
    </font>
    <font>
      <sz val="12"/>
      <color indexed="62"/>
      <name val="Times New Roman"/>
      <family val="1"/>
      <charset val="163"/>
    </font>
    <font>
      <sz val="13"/>
      <name val=".VnTime"/>
      <family val="2"/>
    </font>
    <font>
      <sz val="11"/>
      <name val="Times New Roman"/>
      <family val="1"/>
      <charset val="163"/>
    </font>
    <font>
      <i/>
      <sz val="11"/>
      <name val="Times New Roman"/>
      <family val="1"/>
    </font>
    <font>
      <sz val="11"/>
      <color theme="1"/>
      <name val="Calibri"/>
      <family val="2"/>
      <charset val="163"/>
      <scheme val="minor"/>
    </font>
    <font>
      <sz val="11"/>
      <color theme="1"/>
      <name val="Calibri"/>
      <family val="2"/>
      <scheme val="minor"/>
    </font>
    <font>
      <sz val="11"/>
      <name val="Times New Roman"/>
      <family val="1"/>
    </font>
    <font>
      <sz val="11"/>
      <name val="UVnTime"/>
    </font>
    <font>
      <sz val="11"/>
      <color rgb="FFFF0000"/>
      <name val="Times New Roman"/>
      <family val="1"/>
    </font>
  </fonts>
  <fills count="2">
    <fill>
      <patternFill patternType="none"/>
    </fill>
    <fill>
      <patternFill patternType="gray125"/>
    </fill>
  </fills>
  <borders count="17">
    <border>
      <left/>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3">
    <xf numFmtId="0" fontId="0" fillId="0" borderId="0"/>
    <xf numFmtId="43" fontId="20" fillId="0" borderId="0" applyFont="0" applyFill="0" applyBorder="0" applyAlignment="0" applyProtection="0"/>
    <xf numFmtId="44" fontId="20" fillId="0" borderId="0" applyFont="0" applyFill="0" applyBorder="0" applyAlignment="0" applyProtection="0"/>
    <xf numFmtId="164" fontId="19" fillId="0" borderId="0" applyFont="0" applyFill="0" applyBorder="0" applyAlignment="0" applyProtection="0"/>
    <xf numFmtId="0" fontId="14" fillId="0" borderId="0"/>
    <xf numFmtId="0" fontId="15" fillId="0" borderId="0"/>
    <xf numFmtId="0" fontId="2" fillId="0" borderId="0"/>
    <xf numFmtId="0" fontId="22" fillId="0" borderId="0"/>
    <xf numFmtId="0" fontId="14" fillId="0" borderId="0"/>
    <xf numFmtId="0" fontId="20" fillId="0" borderId="0"/>
    <xf numFmtId="0" fontId="1" fillId="0" borderId="0"/>
    <xf numFmtId="43" fontId="23" fillId="0" borderId="0" applyFont="0" applyFill="0" applyBorder="0" applyAlignment="0" applyProtection="0"/>
    <xf numFmtId="0" fontId="25" fillId="0" borderId="0"/>
  </cellStyleXfs>
  <cellXfs count="77">
    <xf numFmtId="0" fontId="0" fillId="0" borderId="0" xfId="0"/>
    <xf numFmtId="0" fontId="11" fillId="0" borderId="0" xfId="4" applyFont="1"/>
    <xf numFmtId="0" fontId="5" fillId="0" borderId="0" xfId="0" applyFont="1"/>
    <xf numFmtId="0" fontId="4" fillId="0" borderId="0" xfId="0" applyFont="1" applyAlignment="1">
      <alignment horizontal="centerContinuous"/>
    </xf>
    <xf numFmtId="0" fontId="4" fillId="0" borderId="0" xfId="0" applyFont="1"/>
    <xf numFmtId="0" fontId="9" fillId="0" borderId="0" xfId="0" applyFont="1" applyAlignment="1">
      <alignment horizontal="left"/>
    </xf>
    <xf numFmtId="0" fontId="11" fillId="0" borderId="0" xfId="0" applyFont="1"/>
    <xf numFmtId="0" fontId="5" fillId="0" borderId="2" xfId="0" applyFont="1" applyBorder="1" applyAlignment="1">
      <alignment horizontal="center"/>
    </xf>
    <xf numFmtId="0" fontId="5" fillId="0" borderId="3" xfId="0" applyFont="1" applyBorder="1"/>
    <xf numFmtId="0" fontId="4" fillId="0" borderId="2" xfId="0" applyFont="1" applyBorder="1" applyAlignment="1">
      <alignment horizontal="center"/>
    </xf>
    <xf numFmtId="0" fontId="4" fillId="0" borderId="3" xfId="0" applyFont="1" applyBorder="1"/>
    <xf numFmtId="0" fontId="16" fillId="0" borderId="2" xfId="0" applyFont="1" applyBorder="1" applyAlignment="1">
      <alignment horizontal="center" vertical="center"/>
    </xf>
    <xf numFmtId="0" fontId="4" fillId="0" borderId="2" xfId="0" applyFont="1" applyBorder="1"/>
    <xf numFmtId="0" fontId="9" fillId="0" borderId="0" xfId="0" applyFont="1" applyAlignment="1">
      <alignment horizontal="centerContinuous"/>
    </xf>
    <xf numFmtId="0" fontId="13" fillId="0" borderId="0" xfId="0" applyFont="1" applyAlignment="1">
      <alignment horizontal="centerContinuous"/>
    </xf>
    <xf numFmtId="0" fontId="8" fillId="0" borderId="0" xfId="0" applyFont="1"/>
    <xf numFmtId="0" fontId="6" fillId="0" borderId="2" xfId="0" quotePrefix="1" applyFont="1" applyBorder="1" applyAlignment="1">
      <alignment horizontal="center"/>
    </xf>
    <xf numFmtId="0" fontId="6" fillId="0" borderId="3" xfId="0" applyFont="1" applyBorder="1"/>
    <xf numFmtId="0" fontId="4" fillId="0" borderId="2" xfId="0" applyFont="1" applyBorder="1" applyAlignment="1">
      <alignment horizontal="center" vertical="center"/>
    </xf>
    <xf numFmtId="0" fontId="10" fillId="0" borderId="0" xfId="0" quotePrefix="1" applyFont="1" applyAlignment="1">
      <alignment horizontal="left"/>
    </xf>
    <xf numFmtId="0" fontId="5" fillId="0" borderId="0" xfId="0" applyFont="1" applyAlignment="1">
      <alignment horizontal="centerContinuous" wrapText="1"/>
    </xf>
    <xf numFmtId="0" fontId="3" fillId="0" borderId="2" xfId="0" applyFont="1" applyBorder="1" applyAlignment="1">
      <alignment horizontal="center" vertical="center"/>
    </xf>
    <xf numFmtId="0" fontId="16" fillId="0" borderId="0" xfId="0" applyFont="1" applyAlignment="1">
      <alignment vertical="center"/>
    </xf>
    <xf numFmtId="0" fontId="3" fillId="0" borderId="4" xfId="0" applyFont="1" applyBorder="1" applyAlignment="1">
      <alignment horizontal="center" vertical="center"/>
    </xf>
    <xf numFmtId="0" fontId="3" fillId="0" borderId="5" xfId="0" applyFont="1" applyBorder="1" applyAlignment="1">
      <alignment horizontal="left" vertical="center" wrapText="1"/>
    </xf>
    <xf numFmtId="0" fontId="12" fillId="0" borderId="0" xfId="0" applyFont="1" applyAlignment="1">
      <alignment vertical="center"/>
    </xf>
    <xf numFmtId="3" fontId="3" fillId="0" borderId="2" xfId="0" applyNumberFormat="1" applyFont="1" applyBorder="1" applyAlignment="1">
      <alignment vertical="center"/>
    </xf>
    <xf numFmtId="3" fontId="16" fillId="0" borderId="2" xfId="0" applyNumberFormat="1" applyFont="1" applyBorder="1" applyAlignment="1">
      <alignment vertical="center"/>
    </xf>
    <xf numFmtId="3" fontId="17" fillId="0" borderId="2" xfId="0" applyNumberFormat="1" applyFont="1" applyBorder="1" applyAlignment="1">
      <alignment vertical="center"/>
    </xf>
    <xf numFmtId="0" fontId="4" fillId="0" borderId="3" xfId="0" applyFont="1" applyBorder="1" applyAlignment="1">
      <alignment horizontal="justify" wrapText="1"/>
    </xf>
    <xf numFmtId="3" fontId="18" fillId="0" borderId="2" xfId="0" applyNumberFormat="1" applyFont="1" applyBorder="1" applyAlignment="1">
      <alignment vertical="center"/>
    </xf>
    <xf numFmtId="3" fontId="18" fillId="0" borderId="3" xfId="0" applyNumberFormat="1" applyFont="1" applyBorder="1" applyAlignment="1">
      <alignment vertical="center"/>
    </xf>
    <xf numFmtId="0" fontId="5" fillId="0" borderId="7" xfId="0" applyFont="1" applyBorder="1"/>
    <xf numFmtId="0" fontId="16" fillId="0" borderId="8" xfId="0" applyFont="1" applyBorder="1" applyAlignment="1">
      <alignment horizontal="center" vertical="center"/>
    </xf>
    <xf numFmtId="165" fontId="24" fillId="0" borderId="2" xfId="11" applyNumberFormat="1" applyFont="1" applyFill="1" applyBorder="1" applyAlignment="1">
      <alignment horizontal="right" vertical="center"/>
    </xf>
    <xf numFmtId="165" fontId="12" fillId="0" borderId="2" xfId="11" applyNumberFormat="1" applyFont="1" applyFill="1" applyBorder="1" applyAlignment="1">
      <alignment horizontal="right" vertical="center"/>
    </xf>
    <xf numFmtId="3" fontId="11" fillId="0" borderId="0" xfId="0" applyNumberFormat="1" applyFont="1"/>
    <xf numFmtId="3" fontId="4" fillId="0" borderId="2" xfId="0" applyNumberFormat="1" applyFont="1" applyBorder="1" applyAlignment="1">
      <alignment vertical="center"/>
    </xf>
    <xf numFmtId="165" fontId="11" fillId="0" borderId="0" xfId="0" applyNumberFormat="1" applyFont="1"/>
    <xf numFmtId="3" fontId="12" fillId="0" borderId="0" xfId="0" applyNumberFormat="1" applyFont="1" applyAlignment="1">
      <alignment vertical="center"/>
    </xf>
    <xf numFmtId="3" fontId="3" fillId="0" borderId="6" xfId="0" applyNumberFormat="1" applyFont="1" applyBorder="1" applyAlignment="1">
      <alignment vertical="center"/>
    </xf>
    <xf numFmtId="3" fontId="18" fillId="0" borderId="4" xfId="0" applyNumberFormat="1" applyFont="1" applyBorder="1" applyAlignment="1">
      <alignment vertical="center"/>
    </xf>
    <xf numFmtId="166" fontId="4" fillId="0" borderId="0" xfId="11" applyNumberFormat="1" applyFont="1" applyFill="1" applyAlignment="1">
      <alignment horizontal="centerContinuous"/>
    </xf>
    <xf numFmtId="166" fontId="13" fillId="0" borderId="0" xfId="11" applyNumberFormat="1" applyFont="1" applyFill="1" applyAlignment="1">
      <alignment horizontal="centerContinuous"/>
    </xf>
    <xf numFmtId="166" fontId="17" fillId="0" borderId="0" xfId="11" applyNumberFormat="1" applyFont="1" applyFill="1" applyAlignment="1">
      <alignment horizontal="centerContinuous" vertical="center"/>
    </xf>
    <xf numFmtId="166" fontId="21" fillId="0" borderId="0" xfId="11" applyNumberFormat="1" applyFont="1" applyFill="1" applyBorder="1" applyAlignment="1">
      <alignment horizontal="right"/>
    </xf>
    <xf numFmtId="166" fontId="7" fillId="0" borderId="1" xfId="11" applyNumberFormat="1" applyFont="1" applyFill="1" applyBorder="1" applyAlignment="1">
      <alignment horizontal="center" vertical="center" wrapText="1"/>
    </xf>
    <xf numFmtId="166" fontId="4" fillId="0" borderId="4" xfId="11" applyNumberFormat="1" applyFont="1" applyFill="1" applyBorder="1" applyAlignment="1">
      <alignment vertical="center"/>
    </xf>
    <xf numFmtId="166" fontId="11" fillId="0" borderId="0" xfId="11" applyNumberFormat="1" applyFont="1" applyFill="1"/>
    <xf numFmtId="166" fontId="4" fillId="0" borderId="0" xfId="11" applyNumberFormat="1" applyFont="1" applyFill="1"/>
    <xf numFmtId="0" fontId="5" fillId="0" borderId="7" xfId="0" applyFont="1" applyBorder="1" applyAlignment="1">
      <alignment vertical="center" wrapText="1"/>
    </xf>
    <xf numFmtId="0" fontId="4" fillId="0" borderId="7" xfId="0" applyFont="1" applyBorder="1" applyAlignment="1">
      <alignment horizontal="left" vertical="center" wrapText="1"/>
    </xf>
    <xf numFmtId="0" fontId="4" fillId="0" borderId="9" xfId="0" applyFont="1" applyBorder="1" applyAlignment="1">
      <alignment vertical="center" wrapText="1"/>
    </xf>
    <xf numFmtId="0" fontId="9" fillId="0" borderId="0" xfId="0" applyFont="1"/>
    <xf numFmtId="165" fontId="26" fillId="0" borderId="0" xfId="1" applyNumberFormat="1" applyFont="1" applyFill="1" applyBorder="1" applyAlignment="1">
      <alignment horizontal="right" vertical="center"/>
    </xf>
    <xf numFmtId="165" fontId="9" fillId="0" borderId="0" xfId="0" applyNumberFormat="1" applyFont="1"/>
    <xf numFmtId="165" fontId="24" fillId="0" borderId="2" xfId="11" applyNumberFormat="1" applyFont="1" applyFill="1" applyBorder="1"/>
    <xf numFmtId="165" fontId="21" fillId="0" borderId="2" xfId="11" applyNumberFormat="1" applyFont="1" applyFill="1" applyBorder="1" applyAlignment="1">
      <alignment horizontal="right" vertical="center"/>
    </xf>
    <xf numFmtId="38" fontId="4" fillId="0" borderId="2" xfId="12" applyNumberFormat="1" applyFont="1" applyBorder="1" applyAlignment="1">
      <alignment vertical="center"/>
    </xf>
    <xf numFmtId="165" fontId="12" fillId="0" borderId="0" xfId="11" applyNumberFormat="1" applyFont="1" applyFill="1" applyAlignment="1">
      <alignment vertical="center"/>
    </xf>
    <xf numFmtId="165" fontId="11" fillId="0" borderId="0" xfId="11" applyNumberFormat="1" applyFont="1" applyFill="1"/>
    <xf numFmtId="0" fontId="5" fillId="0" borderId="0" xfId="0" applyFont="1" applyAlignment="1">
      <alignment horizontal="right"/>
    </xf>
    <xf numFmtId="0" fontId="6" fillId="0" borderId="0" xfId="0" applyFont="1" applyAlignment="1">
      <alignment horizontal="center" vertical="center" wrapText="1"/>
    </xf>
    <xf numFmtId="0" fontId="10" fillId="0" borderId="0" xfId="0" applyFont="1" applyAlignment="1">
      <alignment horizontal="left"/>
    </xf>
    <xf numFmtId="3" fontId="4" fillId="0" borderId="3" xfId="0" applyNumberFormat="1" applyFont="1" applyBorder="1" applyAlignment="1">
      <alignment vertical="center"/>
    </xf>
    <xf numFmtId="3" fontId="16" fillId="0" borderId="3" xfId="0" applyNumberFormat="1" applyFont="1" applyBorder="1" applyAlignment="1">
      <alignment vertical="center"/>
    </xf>
    <xf numFmtId="0" fontId="7" fillId="0" borderId="13" xfId="6" applyFont="1" applyBorder="1" applyAlignment="1">
      <alignment horizontal="center" vertical="center" wrapText="1"/>
    </xf>
    <xf numFmtId="0" fontId="7" fillId="0" borderId="1" xfId="6" applyFont="1" applyBorder="1" applyAlignment="1">
      <alignment horizontal="center" vertical="center" wrapText="1"/>
    </xf>
    <xf numFmtId="0" fontId="10" fillId="0" borderId="10" xfId="0" applyFont="1" applyBorder="1" applyAlignment="1">
      <alignment horizontal="left"/>
    </xf>
    <xf numFmtId="0" fontId="5" fillId="0" borderId="0" xfId="0" applyFont="1" applyAlignment="1">
      <alignment horizontal="right"/>
    </xf>
    <xf numFmtId="0" fontId="6" fillId="0" borderId="0" xfId="0" applyFont="1" applyAlignment="1">
      <alignment horizontal="center" vertical="center" wrapText="1"/>
    </xf>
    <xf numFmtId="0" fontId="16" fillId="0" borderId="11" xfId="0" applyFont="1" applyBorder="1" applyAlignment="1">
      <alignment horizontal="center" vertical="center"/>
    </xf>
    <xf numFmtId="0" fontId="3"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166" fontId="7" fillId="0" borderId="15" xfId="11" applyNumberFormat="1" applyFont="1" applyFill="1" applyBorder="1" applyAlignment="1">
      <alignment horizontal="center" vertical="center" wrapText="1"/>
    </xf>
    <xf numFmtId="166" fontId="7" fillId="0" borderId="16" xfId="11" applyNumberFormat="1" applyFont="1" applyFill="1" applyBorder="1" applyAlignment="1">
      <alignment horizontal="center" vertical="center" wrapText="1"/>
    </xf>
  </cellXfs>
  <cellStyles count="13">
    <cellStyle name="Comma" xfId="11" builtinId="3"/>
    <cellStyle name="Comma 2" xfId="1" xr:uid="{00000000-0005-0000-0000-000001000000}"/>
    <cellStyle name="Currency 2" xfId="2" xr:uid="{00000000-0005-0000-0000-000002000000}"/>
    <cellStyle name="HAI" xfId="3" xr:uid="{00000000-0005-0000-0000-000003000000}"/>
    <cellStyle name="Normal" xfId="0" builtinId="0"/>
    <cellStyle name="Normal 2" xfId="4" xr:uid="{00000000-0005-0000-0000-000005000000}"/>
    <cellStyle name="Normal 3" xfId="5" xr:uid="{00000000-0005-0000-0000-000006000000}"/>
    <cellStyle name="Normal 4" xfId="6" xr:uid="{00000000-0005-0000-0000-000007000000}"/>
    <cellStyle name="Normal 5" xfId="7" xr:uid="{00000000-0005-0000-0000-000008000000}"/>
    <cellStyle name="Normal 6" xfId="8" xr:uid="{00000000-0005-0000-0000-000009000000}"/>
    <cellStyle name="Normal 7" xfId="9" xr:uid="{00000000-0005-0000-0000-00000A000000}"/>
    <cellStyle name="Normal 8" xfId="10" xr:uid="{00000000-0005-0000-0000-00000B000000}"/>
    <cellStyle name="Normal_Thu chi thang 2-2014" xfId="12"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5"/>
  <sheetViews>
    <sheetView tabSelected="1" zoomScale="70" zoomScaleNormal="70" workbookViewId="0">
      <selection activeCell="A4" sqref="A4:F4"/>
    </sheetView>
  </sheetViews>
  <sheetFormatPr defaultColWidth="12.85546875" defaultRowHeight="15.75"/>
  <cols>
    <col min="1" max="1" width="5.5703125" style="4" customWidth="1"/>
    <col min="2" max="2" width="60.28515625" style="4" customWidth="1"/>
    <col min="3" max="3" width="12.85546875" style="4" customWidth="1"/>
    <col min="4" max="4" width="15.85546875" style="4" bestFit="1" customWidth="1"/>
    <col min="5" max="5" width="8.140625" style="49" bestFit="1" customWidth="1"/>
    <col min="6" max="6" width="15.140625" style="49" customWidth="1"/>
    <col min="7" max="7" width="14.5703125" style="4" hidden="1" customWidth="1"/>
    <col min="8" max="10" width="8.140625" style="4" customWidth="1"/>
    <col min="11" max="16384" width="12.85546875" style="4"/>
  </cols>
  <sheetData>
    <row r="1" spans="1:11" ht="21" customHeight="1">
      <c r="A1" s="2" t="s">
        <v>46</v>
      </c>
      <c r="B1" s="2"/>
      <c r="C1" s="2"/>
      <c r="D1" s="69" t="s">
        <v>37</v>
      </c>
      <c r="E1" s="69"/>
      <c r="F1" s="69"/>
      <c r="G1" s="61"/>
    </row>
    <row r="2" spans="1:11" ht="12" customHeight="1">
      <c r="A2" s="5"/>
      <c r="B2" s="5"/>
      <c r="C2" s="3"/>
      <c r="D2" s="3"/>
      <c r="E2" s="42"/>
      <c r="F2" s="42"/>
      <c r="G2" s="3"/>
    </row>
    <row r="3" spans="1:11" ht="27" customHeight="1">
      <c r="A3" s="20" t="s">
        <v>50</v>
      </c>
      <c r="B3" s="13"/>
      <c r="C3" s="14"/>
      <c r="D3" s="14"/>
      <c r="E3" s="43"/>
      <c r="F3" s="43"/>
      <c r="G3" s="14"/>
    </row>
    <row r="4" spans="1:11" ht="15" customHeight="1">
      <c r="A4" s="70" t="s">
        <v>51</v>
      </c>
      <c r="B4" s="70"/>
      <c r="C4" s="70"/>
      <c r="D4" s="70"/>
      <c r="E4" s="70"/>
      <c r="F4" s="70"/>
      <c r="G4" s="62"/>
    </row>
    <row r="5" spans="1:11" ht="17.25" customHeight="1">
      <c r="A5" s="71"/>
      <c r="B5" s="71"/>
      <c r="C5" s="71"/>
      <c r="D5" s="22"/>
      <c r="E5" s="44"/>
      <c r="F5" s="45" t="s">
        <v>0</v>
      </c>
      <c r="G5" s="22"/>
    </row>
    <row r="6" spans="1:11" s="15" customFormat="1" ht="34.9" customHeight="1">
      <c r="A6" s="72" t="s">
        <v>1</v>
      </c>
      <c r="B6" s="72" t="s">
        <v>2</v>
      </c>
      <c r="C6" s="73" t="s">
        <v>33</v>
      </c>
      <c r="D6" s="66" t="s">
        <v>49</v>
      </c>
      <c r="E6" s="75" t="s">
        <v>34</v>
      </c>
      <c r="F6" s="76"/>
      <c r="G6" s="66" t="s">
        <v>48</v>
      </c>
    </row>
    <row r="7" spans="1:11" s="15" customFormat="1" ht="45.75" customHeight="1">
      <c r="A7" s="72"/>
      <c r="B7" s="72"/>
      <c r="C7" s="74"/>
      <c r="D7" s="67"/>
      <c r="E7" s="46" t="s">
        <v>33</v>
      </c>
      <c r="F7" s="46" t="s">
        <v>35</v>
      </c>
      <c r="G7" s="67"/>
    </row>
    <row r="8" spans="1:11" s="25" customFormat="1" ht="21" customHeight="1">
      <c r="A8" s="23" t="s">
        <v>3</v>
      </c>
      <c r="B8" s="24" t="s">
        <v>38</v>
      </c>
      <c r="C8" s="40">
        <f>C9+C29+C30+C37</f>
        <v>8200000</v>
      </c>
      <c r="D8" s="40">
        <f>D9+D29+D30+D37</f>
        <v>4860884.2179630017</v>
      </c>
      <c r="E8" s="47">
        <f>D8/C8%</f>
        <v>59.279075828817092</v>
      </c>
      <c r="F8" s="47">
        <f>D8/G8*100</f>
        <v>135.96985445071542</v>
      </c>
      <c r="G8" s="40">
        <f>G9+G29+G30+G37</f>
        <v>3574971.9947850001</v>
      </c>
      <c r="H8" s="59"/>
      <c r="J8" s="39"/>
    </row>
    <row r="9" spans="1:11" s="6" customFormat="1" ht="21" customHeight="1">
      <c r="A9" s="7" t="s">
        <v>5</v>
      </c>
      <c r="B9" s="8" t="s">
        <v>9</v>
      </c>
      <c r="C9" s="26">
        <f>SUM(C10:C17)+C23+C24+C25+C26+C27+C28</f>
        <v>7494000</v>
      </c>
      <c r="D9" s="26">
        <f>SUM(D10:D17)+D23+D24+D25+D26+D27+D28</f>
        <v>4758582.0298500014</v>
      </c>
      <c r="E9" s="47">
        <f t="shared" ref="E9:E40" si="0">D9/C9%</f>
        <v>63.498559245396336</v>
      </c>
      <c r="F9" s="47">
        <f t="shared" ref="F9:F40" si="1">D9/G9*100</f>
        <v>139.91434543061183</v>
      </c>
      <c r="G9" s="26">
        <f>SUM(G10:G17)+G23+G24+G25+G26+G27+G28</f>
        <v>3401068</v>
      </c>
      <c r="H9" s="60"/>
      <c r="J9" s="38"/>
      <c r="K9" s="38"/>
    </row>
    <row r="10" spans="1:11" s="6" customFormat="1" ht="21" customHeight="1">
      <c r="A10" s="9">
        <v>1</v>
      </c>
      <c r="B10" s="10" t="s">
        <v>39</v>
      </c>
      <c r="C10" s="27">
        <v>609741</v>
      </c>
      <c r="D10" s="56">
        <v>304163.47354799998</v>
      </c>
      <c r="E10" s="47">
        <f t="shared" si="0"/>
        <v>49.884044790821015</v>
      </c>
      <c r="F10" s="47">
        <f t="shared" si="1"/>
        <v>97.975658901973915</v>
      </c>
      <c r="G10" s="56">
        <v>310448</v>
      </c>
      <c r="H10" s="60"/>
      <c r="I10" s="36"/>
      <c r="J10" s="36"/>
    </row>
    <row r="11" spans="1:11" s="6" customFormat="1" ht="21" customHeight="1">
      <c r="A11" s="9">
        <f>+A10+1</f>
        <v>2</v>
      </c>
      <c r="B11" s="10" t="s">
        <v>10</v>
      </c>
      <c r="C11" s="27">
        <v>83570</v>
      </c>
      <c r="D11" s="57">
        <v>26110.401064000001</v>
      </c>
      <c r="E11" s="47">
        <f t="shared" si="0"/>
        <v>31.24374902955606</v>
      </c>
      <c r="F11" s="47">
        <f t="shared" si="1"/>
        <v>63.459475182889783</v>
      </c>
      <c r="G11" s="57">
        <v>41145</v>
      </c>
      <c r="H11" s="60"/>
    </row>
    <row r="12" spans="1:11" s="6" customFormat="1" ht="21" customHeight="1">
      <c r="A12" s="9">
        <f>A11+1</f>
        <v>3</v>
      </c>
      <c r="B12" s="10" t="s">
        <v>11</v>
      </c>
      <c r="C12" s="27">
        <v>2009830</v>
      </c>
      <c r="D12" s="34">
        <v>1356155.3467570001</v>
      </c>
      <c r="E12" s="47">
        <f t="shared" si="0"/>
        <v>67.476122197250518</v>
      </c>
      <c r="F12" s="47">
        <f t="shared" si="1"/>
        <v>119.88823618786704</v>
      </c>
      <c r="G12" s="34">
        <v>1131183</v>
      </c>
      <c r="H12" s="60"/>
    </row>
    <row r="13" spans="1:11" s="6" customFormat="1" ht="21" customHeight="1">
      <c r="A13" s="9">
        <f>A12+1</f>
        <v>4</v>
      </c>
      <c r="B13" s="10" t="s">
        <v>12</v>
      </c>
      <c r="C13" s="28">
        <v>470000</v>
      </c>
      <c r="D13" s="34">
        <v>611107.840906</v>
      </c>
      <c r="E13" s="47">
        <f t="shared" si="0"/>
        <v>130.02294487361701</v>
      </c>
      <c r="F13" s="47">
        <f t="shared" si="1"/>
        <v>206.60472128701156</v>
      </c>
      <c r="G13" s="34">
        <v>295786</v>
      </c>
      <c r="H13" s="60"/>
    </row>
    <row r="14" spans="1:11" s="6" customFormat="1" ht="21" customHeight="1">
      <c r="A14" s="9">
        <f>A13+1</f>
        <v>5</v>
      </c>
      <c r="B14" s="10" t="s">
        <v>13</v>
      </c>
      <c r="C14" s="28">
        <v>646000</v>
      </c>
      <c r="D14" s="34">
        <v>314803.92399400001</v>
      </c>
      <c r="E14" s="47">
        <f t="shared" si="0"/>
        <v>48.731257584210525</v>
      </c>
      <c r="F14" s="47">
        <f t="shared" si="1"/>
        <v>87.128483572001883</v>
      </c>
      <c r="G14" s="34">
        <v>361310</v>
      </c>
      <c r="H14" s="60"/>
      <c r="J14" s="54"/>
    </row>
    <row r="15" spans="1:11" s="6" customFormat="1" ht="21" customHeight="1">
      <c r="A15" s="9">
        <f>A14+1</f>
        <v>6</v>
      </c>
      <c r="B15" s="10" t="s">
        <v>14</v>
      </c>
      <c r="C15" s="28">
        <v>387530</v>
      </c>
      <c r="D15" s="34">
        <v>354966.62441400002</v>
      </c>
      <c r="E15" s="47">
        <f t="shared" si="0"/>
        <v>91.597198775320621</v>
      </c>
      <c r="F15" s="47">
        <f t="shared" si="1"/>
        <v>153.55817997586098</v>
      </c>
      <c r="G15" s="34">
        <v>231161</v>
      </c>
      <c r="H15" s="60"/>
    </row>
    <row r="16" spans="1:11" s="6" customFormat="1" ht="21" customHeight="1">
      <c r="A16" s="9">
        <f>A15+1</f>
        <v>7</v>
      </c>
      <c r="B16" s="10" t="s">
        <v>15</v>
      </c>
      <c r="C16" s="28">
        <v>145000</v>
      </c>
      <c r="D16" s="34">
        <v>94011.824789000006</v>
      </c>
      <c r="E16" s="47">
        <f t="shared" si="0"/>
        <v>64.835741233793101</v>
      </c>
      <c r="F16" s="47">
        <f t="shared" si="1"/>
        <v>103.89080106198408</v>
      </c>
      <c r="G16" s="34">
        <v>90491</v>
      </c>
      <c r="H16" s="60"/>
    </row>
    <row r="17" spans="1:11" s="6" customFormat="1" ht="21" customHeight="1">
      <c r="A17" s="9">
        <v>8</v>
      </c>
      <c r="B17" s="10" t="s">
        <v>40</v>
      </c>
      <c r="C17" s="28">
        <f>SUM(C18:C22)</f>
        <v>2693630</v>
      </c>
      <c r="D17" s="58">
        <f>SUM(D18:D22)</f>
        <v>1500278.3847159999</v>
      </c>
      <c r="E17" s="47">
        <f t="shared" si="0"/>
        <v>55.697270401502806</v>
      </c>
      <c r="F17" s="47">
        <f t="shared" si="1"/>
        <v>208.19589884611486</v>
      </c>
      <c r="G17" s="58">
        <f>SUM(G18:G22)</f>
        <v>720609</v>
      </c>
      <c r="H17" s="60"/>
      <c r="J17" s="53"/>
    </row>
    <row r="18" spans="1:11" s="6" customFormat="1" ht="21" customHeight="1">
      <c r="A18" s="16" t="s">
        <v>8</v>
      </c>
      <c r="B18" s="17" t="s">
        <v>16</v>
      </c>
      <c r="C18" s="37">
        <v>300</v>
      </c>
      <c r="D18" s="34">
        <v>460.599266</v>
      </c>
      <c r="E18" s="47"/>
      <c r="F18" s="47">
        <f t="shared" si="1"/>
        <v>116.31294595959596</v>
      </c>
      <c r="G18" s="34">
        <v>396</v>
      </c>
      <c r="H18" s="60"/>
    </row>
    <row r="19" spans="1:11" s="6" customFormat="1" ht="21" customHeight="1">
      <c r="A19" s="16" t="s">
        <v>8</v>
      </c>
      <c r="B19" s="17" t="s">
        <v>17</v>
      </c>
      <c r="C19" s="37">
        <v>13000</v>
      </c>
      <c r="D19" s="34">
        <v>3602.8851140000002</v>
      </c>
      <c r="E19" s="47">
        <f t="shared" si="0"/>
        <v>27.714500876923079</v>
      </c>
      <c r="F19" s="47">
        <f t="shared" si="1"/>
        <v>41.246538225529484</v>
      </c>
      <c r="G19" s="34">
        <v>8735</v>
      </c>
      <c r="H19" s="60"/>
    </row>
    <row r="20" spans="1:11" s="6" customFormat="1" ht="21" customHeight="1">
      <c r="A20" s="16" t="s">
        <v>8</v>
      </c>
      <c r="B20" s="17" t="s">
        <v>19</v>
      </c>
      <c r="C20" s="27">
        <v>2500000</v>
      </c>
      <c r="D20" s="34">
        <f>1214465.112514+205000</f>
        <v>1419465.1125139999</v>
      </c>
      <c r="E20" s="47">
        <f t="shared" si="0"/>
        <v>56.77860450056</v>
      </c>
      <c r="F20" s="47">
        <f t="shared" si="1"/>
        <v>226.31850109758003</v>
      </c>
      <c r="G20" s="34">
        <v>627198</v>
      </c>
      <c r="H20" s="60"/>
    </row>
    <row r="21" spans="1:11" s="6" customFormat="1" ht="21" customHeight="1">
      <c r="A21" s="16" t="s">
        <v>8</v>
      </c>
      <c r="B21" s="17" t="s">
        <v>18</v>
      </c>
      <c r="C21" s="28">
        <v>108330</v>
      </c>
      <c r="D21" s="34">
        <v>76130.787821999998</v>
      </c>
      <c r="E21" s="47">
        <f t="shared" si="0"/>
        <v>70.276735735253396</v>
      </c>
      <c r="F21" s="47">
        <f t="shared" si="1"/>
        <v>142.54032544841792</v>
      </c>
      <c r="G21" s="34">
        <v>53410</v>
      </c>
      <c r="H21" s="60"/>
    </row>
    <row r="22" spans="1:11" s="6" customFormat="1" ht="21" customHeight="1">
      <c r="A22" s="16" t="s">
        <v>8</v>
      </c>
      <c r="B22" s="17" t="s">
        <v>20</v>
      </c>
      <c r="C22" s="28">
        <v>72000</v>
      </c>
      <c r="D22" s="34">
        <v>619</v>
      </c>
      <c r="E22" s="47">
        <f t="shared" si="0"/>
        <v>0.85972222222222228</v>
      </c>
      <c r="F22" s="47">
        <f t="shared" si="1"/>
        <v>2.0051830255911889</v>
      </c>
      <c r="G22" s="34">
        <v>30870</v>
      </c>
      <c r="H22" s="60"/>
    </row>
    <row r="23" spans="1:11" s="6" customFormat="1" ht="21" customHeight="1">
      <c r="A23" s="9">
        <v>9</v>
      </c>
      <c r="B23" s="10" t="s">
        <v>22</v>
      </c>
      <c r="C23" s="27">
        <v>50099</v>
      </c>
      <c r="D23" s="34">
        <v>31456.516457999998</v>
      </c>
      <c r="E23" s="47">
        <f t="shared" si="0"/>
        <v>62.788711267689969</v>
      </c>
      <c r="F23" s="47">
        <f t="shared" si="1"/>
        <v>108.17233995185693</v>
      </c>
      <c r="G23" s="34">
        <v>29080</v>
      </c>
      <c r="H23" s="60"/>
    </row>
    <row r="24" spans="1:11" s="6" customFormat="1" ht="48">
      <c r="A24" s="18">
        <f>A23+1</f>
        <v>10</v>
      </c>
      <c r="B24" s="29" t="s">
        <v>25</v>
      </c>
      <c r="C24" s="26">
        <v>0</v>
      </c>
      <c r="D24" s="34"/>
      <c r="E24" s="47"/>
      <c r="F24" s="47">
        <f t="shared" si="1"/>
        <v>0</v>
      </c>
      <c r="G24" s="34">
        <v>1023</v>
      </c>
      <c r="H24" s="60"/>
    </row>
    <row r="25" spans="1:11" s="6" customFormat="1" ht="21" customHeight="1">
      <c r="A25" s="9">
        <v>11</v>
      </c>
      <c r="B25" s="10" t="s">
        <v>21</v>
      </c>
      <c r="C25" s="37">
        <v>130000</v>
      </c>
      <c r="D25" s="34">
        <v>75670.307128999993</v>
      </c>
      <c r="E25" s="47">
        <f t="shared" si="0"/>
        <v>58.207928560769226</v>
      </c>
      <c r="F25" s="47">
        <f t="shared" si="1"/>
        <v>89.864387066088696</v>
      </c>
      <c r="G25" s="34">
        <v>84205</v>
      </c>
      <c r="H25" s="60"/>
    </row>
    <row r="26" spans="1:11" s="6" customFormat="1" ht="21.6" customHeight="1">
      <c r="A26" s="9">
        <f>A25+1</f>
        <v>12</v>
      </c>
      <c r="B26" s="10" t="s">
        <v>24</v>
      </c>
      <c r="C26" s="27">
        <v>2000</v>
      </c>
      <c r="D26" s="34">
        <v>240.1354</v>
      </c>
      <c r="E26" s="47">
        <f t="shared" si="0"/>
        <v>12.006769999999999</v>
      </c>
      <c r="F26" s="47">
        <f t="shared" si="1"/>
        <v>36.94390769230769</v>
      </c>
      <c r="G26" s="34">
        <v>650</v>
      </c>
      <c r="H26" s="60"/>
    </row>
    <row r="27" spans="1:11" s="6" customFormat="1" ht="21.6" customHeight="1">
      <c r="A27" s="9">
        <f>A26+1</f>
        <v>13</v>
      </c>
      <c r="B27" s="10" t="s">
        <v>23</v>
      </c>
      <c r="C27" s="27">
        <v>220000</v>
      </c>
      <c r="D27" s="34">
        <v>51800.146675999997</v>
      </c>
      <c r="E27" s="47">
        <f t="shared" si="0"/>
        <v>23.545521216363635</v>
      </c>
      <c r="F27" s="47">
        <f t="shared" si="1"/>
        <v>86.997659930805142</v>
      </c>
      <c r="G27" s="34">
        <v>59542</v>
      </c>
      <c r="H27" s="60"/>
      <c r="J27" s="38"/>
    </row>
    <row r="28" spans="1:11" s="6" customFormat="1" ht="21.6" customHeight="1">
      <c r="A28" s="9">
        <v>14</v>
      </c>
      <c r="B28" s="10" t="s">
        <v>47</v>
      </c>
      <c r="C28" s="27">
        <v>46600</v>
      </c>
      <c r="D28" s="34">
        <v>37817.103998999999</v>
      </c>
      <c r="E28" s="47"/>
      <c r="F28" s="47">
        <f t="shared" si="1"/>
        <v>85.106569143693036</v>
      </c>
      <c r="G28" s="34">
        <v>44435</v>
      </c>
      <c r="H28" s="60"/>
      <c r="J28" s="38"/>
    </row>
    <row r="29" spans="1:11" s="6" customFormat="1" ht="21.6" customHeight="1">
      <c r="A29" s="7" t="s">
        <v>6</v>
      </c>
      <c r="B29" s="8" t="s">
        <v>36</v>
      </c>
      <c r="C29" s="27">
        <v>0</v>
      </c>
      <c r="D29" s="35">
        <v>0</v>
      </c>
      <c r="E29" s="47"/>
      <c r="F29" s="47"/>
      <c r="G29" s="35">
        <v>0</v>
      </c>
      <c r="H29" s="60"/>
    </row>
    <row r="30" spans="1:11" s="6" customFormat="1" ht="21.6" customHeight="1">
      <c r="A30" s="7" t="s">
        <v>7</v>
      </c>
      <c r="B30" s="8" t="s">
        <v>41</v>
      </c>
      <c r="C30" s="27">
        <v>706000</v>
      </c>
      <c r="D30" s="64">
        <v>102302.188113</v>
      </c>
      <c r="E30" s="47">
        <f t="shared" si="0"/>
        <v>14.490394916855523</v>
      </c>
      <c r="F30" s="47">
        <f t="shared" si="1"/>
        <v>58.826818923554725</v>
      </c>
      <c r="G30" s="64">
        <v>173903.99478499999</v>
      </c>
      <c r="H30" s="60"/>
      <c r="J30" s="55"/>
    </row>
    <row r="31" spans="1:11" s="6" customFormat="1" ht="21.6" customHeight="1">
      <c r="A31" s="9">
        <v>1</v>
      </c>
      <c r="B31" s="10" t="s">
        <v>26</v>
      </c>
      <c r="C31" s="65">
        <v>335400</v>
      </c>
      <c r="D31" s="64">
        <v>88673.435324999999</v>
      </c>
      <c r="E31" s="47">
        <f t="shared" si="0"/>
        <v>26.438114288908764</v>
      </c>
      <c r="F31" s="47">
        <f t="shared" si="1"/>
        <v>54.905121965529446</v>
      </c>
      <c r="G31" s="64">
        <v>161503.0295</v>
      </c>
      <c r="H31" s="60"/>
      <c r="K31" s="38"/>
    </row>
    <row r="32" spans="1:11" s="6" customFormat="1" ht="21.6" customHeight="1">
      <c r="A32" s="9">
        <f>A31+1</f>
        <v>2</v>
      </c>
      <c r="B32" s="10" t="s">
        <v>27</v>
      </c>
      <c r="C32" s="65"/>
      <c r="D32" s="64">
        <v>632.390987</v>
      </c>
      <c r="E32" s="47"/>
      <c r="F32" s="47"/>
      <c r="G32" s="64">
        <v>0</v>
      </c>
      <c r="H32" s="60"/>
      <c r="J32" s="36"/>
    </row>
    <row r="33" spans="1:12" s="6" customFormat="1" ht="21.6" customHeight="1">
      <c r="A33" s="9">
        <f>A32+1</f>
        <v>3</v>
      </c>
      <c r="B33" s="10" t="s">
        <v>28</v>
      </c>
      <c r="C33" s="65">
        <v>14600</v>
      </c>
      <c r="D33" s="64">
        <v>11084.915116</v>
      </c>
      <c r="E33" s="47">
        <f t="shared" si="0"/>
        <v>75.924076136986301</v>
      </c>
      <c r="F33" s="47">
        <f t="shared" si="1"/>
        <v>86.775896654012115</v>
      </c>
      <c r="G33" s="64">
        <v>12774.186777000001</v>
      </c>
      <c r="H33" s="60"/>
      <c r="L33" s="36"/>
    </row>
    <row r="34" spans="1:12" s="6" customFormat="1" ht="21.6" customHeight="1">
      <c r="A34" s="9">
        <f>A33+1</f>
        <v>4</v>
      </c>
      <c r="B34" s="10" t="s">
        <v>29</v>
      </c>
      <c r="C34" s="31"/>
      <c r="D34" s="64">
        <v>0</v>
      </c>
      <c r="E34" s="47"/>
      <c r="F34" s="47"/>
      <c r="G34" s="64">
        <v>0</v>
      </c>
      <c r="H34" s="60"/>
    </row>
    <row r="35" spans="1:12" s="6" customFormat="1" ht="21.6" customHeight="1">
      <c r="A35" s="9">
        <v>5</v>
      </c>
      <c r="B35" s="10" t="s">
        <v>30</v>
      </c>
      <c r="C35" s="31"/>
      <c r="D35" s="64">
        <v>2.3651200000000001</v>
      </c>
      <c r="E35" s="47"/>
      <c r="F35" s="47">
        <f t="shared" si="1"/>
        <v>100</v>
      </c>
      <c r="G35" s="64">
        <v>2.3651200000000001</v>
      </c>
      <c r="H35" s="60"/>
    </row>
    <row r="36" spans="1:12" s="6" customFormat="1" ht="21.6" customHeight="1">
      <c r="A36" s="9">
        <v>6</v>
      </c>
      <c r="B36" s="12" t="s">
        <v>31</v>
      </c>
      <c r="C36" s="41"/>
      <c r="D36" s="64">
        <v>1120.2851330000001</v>
      </c>
      <c r="E36" s="47"/>
      <c r="F36" s="47">
        <f t="shared" si="1"/>
        <v>-300.15881781801113</v>
      </c>
      <c r="G36" s="64">
        <v>-373.23079200000001</v>
      </c>
      <c r="H36" s="60"/>
      <c r="L36" s="36"/>
    </row>
    <row r="37" spans="1:12" s="6" customFormat="1" ht="21.6" customHeight="1">
      <c r="A37" s="7" t="s">
        <v>45</v>
      </c>
      <c r="B37" s="32" t="s">
        <v>32</v>
      </c>
      <c r="C37" s="30"/>
      <c r="D37" s="64">
        <v>0</v>
      </c>
      <c r="E37" s="47"/>
      <c r="F37" s="47"/>
      <c r="G37" s="64">
        <v>0</v>
      </c>
      <c r="H37" s="60"/>
    </row>
    <row r="38" spans="1:12" s="6" customFormat="1" ht="28.5" customHeight="1">
      <c r="A38" s="21" t="s">
        <v>4</v>
      </c>
      <c r="B38" s="50" t="s">
        <v>42</v>
      </c>
      <c r="C38" s="37">
        <f>C39+C40</f>
        <v>6980000</v>
      </c>
      <c r="D38" s="37">
        <f>D39+D40</f>
        <v>4517801.5542010013</v>
      </c>
      <c r="E38" s="47">
        <f t="shared" si="0"/>
        <v>64.724950633252163</v>
      </c>
      <c r="F38" s="47">
        <f t="shared" si="1"/>
        <v>146.62752377397885</v>
      </c>
      <c r="G38" s="37">
        <f>G39+G40</f>
        <v>3081141.5469070002</v>
      </c>
      <c r="H38" s="60"/>
    </row>
    <row r="39" spans="1:12" s="6" customFormat="1" ht="21" customHeight="1">
      <c r="A39" s="11">
        <v>1</v>
      </c>
      <c r="B39" s="51" t="s">
        <v>43</v>
      </c>
      <c r="C39" s="37">
        <v>442000</v>
      </c>
      <c r="D39" s="37">
        <v>282289.54649199999</v>
      </c>
      <c r="E39" s="47">
        <f t="shared" si="0"/>
        <v>63.86641323348416</v>
      </c>
      <c r="F39" s="47">
        <f t="shared" si="1"/>
        <v>102.76737610389462</v>
      </c>
      <c r="G39" s="37">
        <v>274687.899209</v>
      </c>
      <c r="H39" s="60"/>
    </row>
    <row r="40" spans="1:12" s="6" customFormat="1" ht="21" customHeight="1">
      <c r="A40" s="33">
        <v>2</v>
      </c>
      <c r="B40" s="52" t="s">
        <v>44</v>
      </c>
      <c r="C40" s="37">
        <v>6538000</v>
      </c>
      <c r="D40" s="37">
        <v>4235512.0077090012</v>
      </c>
      <c r="E40" s="47">
        <f t="shared" si="0"/>
        <v>64.782991858504147</v>
      </c>
      <c r="F40" s="47">
        <f t="shared" si="1"/>
        <v>150.92043337979908</v>
      </c>
      <c r="G40" s="37">
        <v>2806453.6476980001</v>
      </c>
      <c r="H40" s="60"/>
    </row>
    <row r="41" spans="1:12" ht="15.95" customHeight="1">
      <c r="A41" s="68"/>
      <c r="B41" s="68"/>
      <c r="C41" s="68"/>
      <c r="D41" s="68"/>
      <c r="E41" s="68"/>
      <c r="F41" s="68"/>
      <c r="G41" s="63"/>
    </row>
    <row r="42" spans="1:12" ht="22.5" customHeight="1">
      <c r="A42" s="6"/>
      <c r="B42" s="19"/>
      <c r="C42" s="6"/>
      <c r="D42" s="6"/>
      <c r="E42" s="48"/>
      <c r="F42" s="48"/>
      <c r="G42" s="6"/>
    </row>
    <row r="43" spans="1:12" ht="18.75">
      <c r="A43" s="6"/>
      <c r="B43" s="19"/>
      <c r="C43" s="6"/>
      <c r="D43" s="6"/>
      <c r="E43" s="48"/>
      <c r="F43" s="48"/>
      <c r="G43" s="6"/>
    </row>
    <row r="44" spans="1:12" ht="18.75">
      <c r="A44" s="1"/>
      <c r="B44" s="19"/>
      <c r="C44" s="6"/>
      <c r="D44" s="6"/>
      <c r="E44" s="48"/>
      <c r="F44" s="48"/>
      <c r="G44" s="6"/>
    </row>
    <row r="45" spans="1:12" ht="18.75">
      <c r="A45" s="1"/>
      <c r="B45" s="19"/>
      <c r="C45" s="6"/>
      <c r="D45" s="6"/>
      <c r="E45" s="48"/>
      <c r="F45" s="48"/>
      <c r="G45" s="6"/>
    </row>
  </sheetData>
  <mergeCells count="10">
    <mergeCell ref="G6:G7"/>
    <mergeCell ref="A41:F41"/>
    <mergeCell ref="D1:F1"/>
    <mergeCell ref="A4:F4"/>
    <mergeCell ref="A5:C5"/>
    <mergeCell ref="A6:A7"/>
    <mergeCell ref="B6:B7"/>
    <mergeCell ref="C6:C7"/>
    <mergeCell ref="D6:D7"/>
    <mergeCell ref="E6:F6"/>
  </mergeCells>
  <pageMargins left="0.25" right="0.25" top="0.75" bottom="0.75" header="0.3" footer="0.3"/>
  <pageSetup paperSize="9" scale="8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D8F4B8-431D-405A-A3DA-9B0A09334702}">
  <ds:schemaRefs>
    <ds:schemaRef ds:uri="http://schemas.microsoft.com/sharepoint/v3/contenttype/forms"/>
  </ds:schemaRefs>
</ds:datastoreItem>
</file>

<file path=customXml/itemProps2.xml><?xml version="1.0" encoding="utf-8"?>
<ds:datastoreItem xmlns:ds="http://schemas.openxmlformats.org/officeDocument/2006/customXml" ds:itemID="{67230E28-E86D-41C4-A64B-1F69DF75DE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60-6T-2022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VanLTH</cp:lastModifiedBy>
  <cp:lastPrinted>2022-08-03T07:49:43Z</cp:lastPrinted>
  <dcterms:created xsi:type="dcterms:W3CDTF">2018-08-22T07:49:45Z</dcterms:created>
  <dcterms:modified xsi:type="dcterms:W3CDTF">2022-08-03T08:54:17Z</dcterms:modified>
</cp:coreProperties>
</file>