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VanLTH\AppData\Local\Temp\iNet\62ea2880ed157b54ff0ed2c1\"/>
    </mc:Choice>
  </mc:AlternateContent>
  <xr:revisionPtr revIDLastSave="0" documentId="13_ncr:1_{D785B6D6-504C-4C5F-8943-50A46AB7978D}" xr6:coauthVersionLast="47" xr6:coauthVersionMax="47" xr10:uidLastSave="{00000000-0000-0000-0000-000000000000}"/>
  <bookViews>
    <workbookView xWindow="-120" yWindow="-120" windowWidth="24240" windowHeight="13140" xr2:uid="{00000000-000D-0000-FFFF-FFFF00000000}"/>
  </bookViews>
  <sheets>
    <sheet name="61-6T-2022"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1" l="1"/>
  <c r="G11" i="1"/>
  <c r="G10" i="1" l="1"/>
  <c r="G9" i="1" s="1"/>
  <c r="F17" i="1"/>
  <c r="F18" i="1"/>
  <c r="F19" i="1"/>
  <c r="F20" i="1"/>
  <c r="F21" i="1"/>
  <c r="F22" i="1"/>
  <c r="F23" i="1"/>
  <c r="F24" i="1"/>
  <c r="F25" i="1"/>
  <c r="F16" i="1"/>
  <c r="F30" i="1"/>
  <c r="F32" i="1"/>
  <c r="G29" i="1"/>
  <c r="G8" i="1" l="1"/>
  <c r="D14" i="1"/>
  <c r="F14" i="1" s="1"/>
  <c r="D11" i="1"/>
  <c r="F11" i="1" s="1"/>
  <c r="D29" i="1" l="1"/>
  <c r="F29" i="1" s="1"/>
  <c r="D10" i="1" l="1"/>
  <c r="D9" i="1" l="1"/>
  <c r="F10" i="1"/>
  <c r="C8" i="1"/>
  <c r="D8" i="1" l="1"/>
  <c r="F8" i="1" s="1"/>
  <c r="F9" i="1"/>
  <c r="E29" i="1"/>
  <c r="E17" i="1" l="1"/>
  <c r="E10" i="1" l="1"/>
  <c r="E11" i="1"/>
  <c r="E14" i="1"/>
  <c r="E16" i="1"/>
  <c r="E27" i="1"/>
  <c r="E9" i="1" l="1"/>
  <c r="A17" i="1"/>
  <c r="A18" i="1" s="1"/>
  <c r="A19" i="1" s="1"/>
  <c r="A20" i="1" s="1"/>
  <c r="A21" i="1" s="1"/>
  <c r="A22" i="1" s="1"/>
  <c r="A23" i="1" s="1"/>
  <c r="A24" i="1" s="1"/>
  <c r="A25" i="1" s="1"/>
  <c r="E8" i="1" l="1"/>
</calcChain>
</file>

<file path=xl/sharedStrings.xml><?xml version="1.0" encoding="utf-8"?>
<sst xmlns="http://schemas.openxmlformats.org/spreadsheetml/2006/main" count="45" uniqueCount="44">
  <si>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</si>
  <si>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</si>
  <si>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</si>
  <si>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</si>
  <si>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</si>
  <si>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</si>
  <si>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</si>
  <si>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</si>
  <si>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</si>
  <si>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</si>
  <si>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</si>
  <si>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</si>
  <si>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</si>
  <si>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</si>
  <si>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</si>
  <si>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</si>
  <si>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</si>
  <si>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</si>
  <si>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</si>
  <si>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</si>
  <si>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</si>
  <si>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</si>
  <si>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</si>
  <si>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</si>
  <si>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</si>
  <si>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</si>
  <si>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</si>
  <si>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</si>
  <si>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</si>
  <si>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</si>
  <si>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</si>
  <si>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</si>
  <si>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</si>
  <si>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</si>
  <si>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</si>
  <si>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</si>
  <si>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</si>
  <si>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</si>
  <si>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</si>
  <si>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</si>
  <si>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Cùng kỳ</t>
  </si>
  <si>
    <t>THỰC HIỆN 6 THÁNG NĂM 2022</t>
  </si>
  <si>
    <t>THỰC HIỆN CHI NGÂN SÁCH ĐỊA PHƯƠNG 6 THÁNG NĂM 2022</t>
  </si>
  <si>
    <t>(Kèm theo báo cáo số            /BC-STC ngày     /       /2022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</si>
</sst>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_(@_)"/>
    <numFmt numFmtId="165" formatCode="#,##0.0"/>
    <numFmt numFmtId="166" formatCode="_(* #,##0_);_(* \(#,##0\);_(* &quot;-&quot;??_);_(@_)"/>
    <numFmt numFmtId="167" formatCode="_(* #,##0.0_);_(* \(#,##0.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color theme="1"/>
      <name val="Calibri"/>
      <family val="2"/>
      <scheme val="minor"/>
    </font>
    <font>
      <i/>
      <sz val="12"/>
      <name val="Times New Roman"/>
      <family val="1"/>
      <charset val="163"/>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43" fontId="26" fillId="0" borderId="0" applyFont="0" applyFill="0" applyBorder="0" applyAlignment="0" applyProtection="0"/>
  </cellStyleXfs>
  <cellXfs count="64">
    <xf numFmtId="0" fontId="0" fillId="0" borderId="0" xfId="0"/>
    <xf numFmtId="0" fontId="7" fillId="0" borderId="1" xfId="6"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3" fontId="18" fillId="0" borderId="3" xfId="0" applyNumberFormat="1" applyFont="1" applyBorder="1"/>
    <xf numFmtId="0" fontId="10" fillId="0" borderId="0" xfId="0" applyFont="1"/>
    <xf numFmtId="0" fontId="9" fillId="0" borderId="0" xfId="0" applyFont="1" applyAlignment="1">
      <alignment horizontal="centerContinuous"/>
    </xf>
    <xf numFmtId="0" fontId="8" fillId="0" borderId="0" xfId="0" applyFont="1"/>
    <xf numFmtId="3" fontId="6" fillId="0" borderId="3" xfId="0" applyNumberFormat="1" applyFont="1" applyBorder="1"/>
    <xf numFmtId="3" fontId="19" fillId="0" borderId="3" xfId="0" applyNumberFormat="1" applyFont="1" applyBorder="1"/>
    <xf numFmtId="0" fontId="20" fillId="0" borderId="0" xfId="0" applyFont="1"/>
    <xf numFmtId="3" fontId="21" fillId="0" borderId="3" xfId="0" applyNumberFormat="1" applyFont="1" applyBorder="1"/>
    <xf numFmtId="0" fontId="22" fillId="0" borderId="0" xfId="0" applyFont="1"/>
    <xf numFmtId="3" fontId="19" fillId="0" borderId="4" xfId="0" applyNumberFormat="1" applyFont="1" applyBorder="1"/>
    <xf numFmtId="0" fontId="11" fillId="0" borderId="0" xfId="0" applyFont="1" applyAlignment="1">
      <alignment horizontal="right"/>
    </xf>
    <xf numFmtId="0" fontId="5" fillId="0" borderId="0" xfId="0" applyFont="1" applyAlignment="1">
      <alignment horizontal="center"/>
    </xf>
    <xf numFmtId="165" fontId="5" fillId="0" borderId="0" xfId="0" applyNumberFormat="1" applyFont="1" applyAlignment="1">
      <alignment horizontal="center"/>
    </xf>
    <xf numFmtId="165" fontId="7" fillId="0" borderId="1" xfId="6" applyNumberFormat="1" applyFont="1" applyBorder="1" applyAlignment="1">
      <alignment horizontal="center" vertical="center" wrapText="1"/>
    </xf>
    <xf numFmtId="165" fontId="11" fillId="0" borderId="0" xfId="0" applyNumberFormat="1" applyFont="1" applyAlignment="1">
      <alignment horizontal="right"/>
    </xf>
    <xf numFmtId="165" fontId="4" fillId="0" borderId="0" xfId="0" applyNumberFormat="1" applyFont="1" applyAlignment="1">
      <alignment horizontal="right"/>
    </xf>
    <xf numFmtId="3" fontId="25" fillId="0" borderId="3" xfId="0" applyNumberFormat="1" applyFont="1" applyBorder="1"/>
    <xf numFmtId="0" fontId="9" fillId="0" borderId="0" xfId="0" applyFont="1"/>
    <xf numFmtId="3" fontId="11" fillId="0" borderId="0" xfId="0" applyNumberFormat="1" applyFont="1"/>
    <xf numFmtId="3" fontId="9" fillId="0" borderId="0" xfId="0" applyNumberFormat="1" applyFont="1"/>
    <xf numFmtId="166" fontId="20" fillId="0" borderId="0" xfId="0" applyNumberFormat="1" applyFont="1"/>
    <xf numFmtId="0" fontId="5" fillId="0" borderId="0" xfId="0" applyFont="1" applyAlignment="1">
      <alignment horizontal="center" wrapText="1"/>
    </xf>
    <xf numFmtId="0" fontId="6" fillId="0" borderId="0" xfId="0" applyFont="1" applyAlignment="1">
      <alignment horizontal="center" vertical="center" wrapText="1"/>
    </xf>
    <xf numFmtId="0" fontId="23" fillId="0" borderId="0" xfId="0" applyFont="1" applyAlignment="1">
      <alignment horizontal="right"/>
    </xf>
    <xf numFmtId="3" fontId="5" fillId="0" borderId="2" xfId="0" applyNumberFormat="1" applyFont="1" applyBorder="1" applyAlignment="1">
      <alignment horizontal="center"/>
    </xf>
    <xf numFmtId="3" fontId="5" fillId="0" borderId="2" xfId="0" applyNumberFormat="1" applyFont="1" applyBorder="1"/>
    <xf numFmtId="3" fontId="5" fillId="0" borderId="3" xfId="0" applyNumberFormat="1" applyFont="1" applyBorder="1" applyAlignment="1">
      <alignment horizontal="center"/>
    </xf>
    <xf numFmtId="3" fontId="5" fillId="0" borderId="3" xfId="0" applyNumberFormat="1" applyFont="1" applyBorder="1"/>
    <xf numFmtId="3" fontId="4" fillId="0" borderId="3" xfId="0" applyNumberFormat="1" applyFont="1" applyBorder="1" applyAlignment="1">
      <alignment horizontal="center"/>
    </xf>
    <xf numFmtId="3" fontId="4" fillId="0" borderId="3" xfId="0" applyNumberFormat="1" applyFont="1" applyBorder="1"/>
    <xf numFmtId="3" fontId="4" fillId="0" borderId="3" xfId="0" applyNumberFormat="1" applyFont="1" applyBorder="1" applyAlignment="1">
      <alignment horizontal="center" vertical="center"/>
    </xf>
    <xf numFmtId="3" fontId="4" fillId="0" borderId="3" xfId="0" applyNumberFormat="1" applyFont="1" applyBorder="1" applyAlignment="1">
      <alignment horizontal="justify" wrapText="1"/>
    </xf>
    <xf numFmtId="3" fontId="4" fillId="0" borderId="3" xfId="0" applyNumberFormat="1" applyFont="1" applyBorder="1" applyAlignment="1">
      <alignment horizontal="left" wrapText="1"/>
    </xf>
    <xf numFmtId="3" fontId="14" fillId="0" borderId="3" xfId="0" applyNumberFormat="1" applyFont="1" applyBorder="1"/>
    <xf numFmtId="3" fontId="5" fillId="0" borderId="3" xfId="0" applyNumberFormat="1" applyFont="1" applyBorder="1" applyAlignment="1">
      <alignment horizontal="left" wrapText="1"/>
    </xf>
    <xf numFmtId="3" fontId="5" fillId="0" borderId="3" xfId="0" applyNumberFormat="1" applyFont="1" applyBorder="1" applyAlignment="1">
      <alignment horizontal="center" vertical="center"/>
    </xf>
    <xf numFmtId="3" fontId="16" fillId="0" borderId="3" xfId="0" applyNumberFormat="1" applyFont="1" applyBorder="1" applyAlignment="1">
      <alignment wrapText="1"/>
    </xf>
    <xf numFmtId="3" fontId="1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4" xfId="0" applyNumberFormat="1" applyFont="1" applyBorder="1"/>
    <xf numFmtId="3" fontId="27" fillId="0" borderId="3" xfId="0" applyNumberFormat="1" applyFont="1" applyBorder="1"/>
    <xf numFmtId="3" fontId="14" fillId="0" borderId="4" xfId="0" applyNumberFormat="1" applyFont="1" applyBorder="1"/>
    <xf numFmtId="167" fontId="4" fillId="0" borderId="3" xfId="11" applyNumberFormat="1" applyFont="1" applyFill="1" applyBorder="1" applyAlignment="1">
      <alignment horizontal="right"/>
    </xf>
    <xf numFmtId="167" fontId="5" fillId="0" borderId="3" xfId="11" applyNumberFormat="1" applyFont="1" applyFill="1" applyBorder="1" applyAlignment="1">
      <alignment horizontal="right"/>
    </xf>
    <xf numFmtId="167" fontId="14" fillId="0" borderId="4" xfId="11" applyNumberFormat="1" applyFont="1" applyFill="1" applyBorder="1"/>
    <xf numFmtId="167" fontId="4" fillId="0" borderId="4" xfId="11" applyNumberFormat="1" applyFont="1" applyFill="1" applyBorder="1" applyAlignment="1">
      <alignment horizontal="right"/>
    </xf>
    <xf numFmtId="167" fontId="5" fillId="0" borderId="2" xfId="11" applyNumberFormat="1" applyFont="1" applyFill="1" applyBorder="1" applyAlignment="1">
      <alignment horizontal="right"/>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vertical="center" wrapText="1"/>
    </xf>
    <xf numFmtId="0" fontId="23"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workbookViewId="0">
      <pane xSplit="2" ySplit="7" topLeftCell="C8" activePane="bottomRight" state="frozen"/>
      <selection pane="topRight" activeCell="C1" sqref="C1"/>
      <selection pane="bottomLeft" activeCell="A8" sqref="A8"/>
      <selection pane="bottomRight" activeCell="B6" sqref="B6:B7"/>
    </sheetView>
  </sheetViews>
  <sheetFormatPr defaultColWidth="12.85546875" defaultRowHeight="15.75"/>
  <cols>
    <col min="1" max="1" width="4.85546875" style="4" customWidth="1"/>
    <col min="2" max="2" width="51.5703125" style="4" customWidth="1"/>
    <col min="3" max="3" width="12.140625" style="4" bestFit="1" customWidth="1"/>
    <col min="4" max="4" width="12.5703125" style="4" customWidth="1"/>
    <col min="5" max="5" width="7.5703125" style="3" bestFit="1" customWidth="1"/>
    <col min="6" max="6" width="10.140625" style="22" customWidth="1"/>
    <col min="7" max="7" width="0.140625" style="4" customWidth="1"/>
    <col min="8" max="9" width="12.85546875" style="4"/>
    <col min="10" max="10" width="14.28515625" style="4" bestFit="1" customWidth="1"/>
    <col min="11" max="16384" width="12.85546875" style="4"/>
  </cols>
  <sheetData>
    <row r="1" spans="1:12" ht="21" customHeight="1">
      <c r="A1" s="2" t="s">
        <v>39</v>
      </c>
      <c r="B1" s="2"/>
      <c r="C1" s="3"/>
      <c r="D1" s="2" t="s">
        <v>25</v>
      </c>
      <c r="F1" s="2"/>
      <c r="G1" s="2"/>
    </row>
    <row r="2" spans="1:12" ht="18.75">
      <c r="A2" s="2"/>
      <c r="B2" s="2"/>
      <c r="C2" s="3"/>
      <c r="D2" s="9"/>
      <c r="E2" s="18"/>
      <c r="F2" s="19"/>
      <c r="G2" s="9"/>
    </row>
    <row r="3" spans="1:12">
      <c r="A3" s="56" t="s">
        <v>42</v>
      </c>
      <c r="B3" s="56"/>
      <c r="C3" s="56"/>
      <c r="D3" s="56"/>
      <c r="E3" s="56"/>
      <c r="F3" s="56"/>
      <c r="G3" s="28"/>
    </row>
    <row r="4" spans="1:12">
      <c r="A4" s="57" t="s">
        <v>43</v>
      </c>
      <c r="B4" s="57"/>
      <c r="C4" s="57"/>
      <c r="D4" s="57"/>
      <c r="E4" s="57"/>
      <c r="F4" s="57"/>
      <c r="G4" s="29"/>
    </row>
    <row r="5" spans="1:12" ht="19.5" customHeight="1">
      <c r="A5" s="5"/>
      <c r="B5" s="5"/>
      <c r="C5" s="6"/>
      <c r="D5" s="58" t="s">
        <v>0</v>
      </c>
      <c r="E5" s="58"/>
      <c r="F5" s="58"/>
      <c r="G5" s="30"/>
    </row>
    <row r="6" spans="1:12" s="10" customFormat="1" ht="37.5" customHeight="1">
      <c r="A6" s="59" t="s">
        <v>1</v>
      </c>
      <c r="B6" s="59" t="s">
        <v>2</v>
      </c>
      <c r="C6" s="60" t="s">
        <v>22</v>
      </c>
      <c r="D6" s="54" t="s">
        <v>41</v>
      </c>
      <c r="E6" s="62" t="s">
        <v>23</v>
      </c>
      <c r="F6" s="63"/>
      <c r="G6" s="54" t="s">
        <v>40</v>
      </c>
    </row>
    <row r="7" spans="1:12" s="10" customFormat="1" ht="49.5" customHeight="1">
      <c r="A7" s="59"/>
      <c r="B7" s="59"/>
      <c r="C7" s="61"/>
      <c r="D7" s="55"/>
      <c r="E7" s="1" t="s">
        <v>22</v>
      </c>
      <c r="F7" s="20" t="s">
        <v>24</v>
      </c>
      <c r="G7" s="55"/>
    </row>
    <row r="8" spans="1:12" s="24" customFormat="1" ht="20.100000000000001" customHeight="1">
      <c r="A8" s="31"/>
      <c r="B8" s="32" t="s">
        <v>9</v>
      </c>
      <c r="C8" s="32">
        <f>C9+C29</f>
        <v>17961052</v>
      </c>
      <c r="D8" s="32">
        <f>D9+D29</f>
        <v>7728970.0216029994</v>
      </c>
      <c r="E8" s="53">
        <f>D8/C8%</f>
        <v>43.031833667666014</v>
      </c>
      <c r="F8" s="53">
        <f>D8/G8*100</f>
        <v>97.329026547328496</v>
      </c>
      <c r="G8" s="32">
        <f>G9+G29</f>
        <v>7941073.9999999991</v>
      </c>
    </row>
    <row r="9" spans="1:12" s="24" customFormat="1" ht="20.100000000000001" customHeight="1">
      <c r="A9" s="33" t="s">
        <v>3</v>
      </c>
      <c r="B9" s="34" t="s">
        <v>26</v>
      </c>
      <c r="C9" s="34">
        <v>16387941</v>
      </c>
      <c r="D9" s="34">
        <f>D10+D14+D26+D27+D28</f>
        <v>7194963.0216029994</v>
      </c>
      <c r="E9" s="50">
        <f t="shared" ref="E9:E27" si="0">D9/C9%</f>
        <v>43.904008573151437</v>
      </c>
      <c r="F9" s="50">
        <f t="shared" ref="F9:F11" si="1">D9/G9*100</f>
        <v>98.707752775209485</v>
      </c>
      <c r="G9" s="7">
        <f>G10+G14</f>
        <v>7289156.9499999993</v>
      </c>
    </row>
    <row r="10" spans="1:12" s="24" customFormat="1" ht="20.100000000000001" customHeight="1">
      <c r="A10" s="33" t="s">
        <v>5</v>
      </c>
      <c r="B10" s="34" t="s">
        <v>14</v>
      </c>
      <c r="C10" s="34">
        <v>3646789</v>
      </c>
      <c r="D10" s="34">
        <f>D11+D12+D13</f>
        <v>1799309.0139799998</v>
      </c>
      <c r="E10" s="50">
        <f t="shared" si="0"/>
        <v>49.339542649163413</v>
      </c>
      <c r="F10" s="50">
        <f t="shared" si="1"/>
        <v>102.51804876844328</v>
      </c>
      <c r="G10" s="7">
        <f>G11+G12+G13</f>
        <v>1755114.378</v>
      </c>
      <c r="K10" s="26"/>
    </row>
    <row r="11" spans="1:12" s="6" customFormat="1" ht="20.100000000000001" customHeight="1">
      <c r="A11" s="35">
        <v>1</v>
      </c>
      <c r="B11" s="36" t="s">
        <v>15</v>
      </c>
      <c r="C11" s="11">
        <v>3646789</v>
      </c>
      <c r="D11" s="11">
        <f>2331188.01398-D30</f>
        <v>1799190.0139799998</v>
      </c>
      <c r="E11" s="49">
        <f t="shared" si="0"/>
        <v>49.336279504517535</v>
      </c>
      <c r="F11" s="49">
        <f t="shared" si="1"/>
        <v>102.51821950838207</v>
      </c>
      <c r="G11" s="11">
        <f>2402130-G30</f>
        <v>1754995.378</v>
      </c>
      <c r="L11" s="25"/>
    </row>
    <row r="12" spans="1:12" s="8" customFormat="1" ht="63.75">
      <c r="A12" s="37">
        <v>2</v>
      </c>
      <c r="B12" s="38" t="s">
        <v>16</v>
      </c>
      <c r="C12" s="11"/>
      <c r="D12" s="11"/>
      <c r="E12" s="49"/>
      <c r="F12" s="49"/>
      <c r="G12" s="11">
        <v>0</v>
      </c>
    </row>
    <row r="13" spans="1:12" s="6" customFormat="1" ht="20.100000000000001" customHeight="1">
      <c r="A13" s="35">
        <v>3</v>
      </c>
      <c r="B13" s="39" t="s">
        <v>17</v>
      </c>
      <c r="C13" s="11"/>
      <c r="D13" s="11">
        <v>119</v>
      </c>
      <c r="E13" s="49"/>
      <c r="F13" s="49"/>
      <c r="G13" s="11">
        <v>119</v>
      </c>
    </row>
    <row r="14" spans="1:12" s="24" customFormat="1" ht="20.100000000000001" customHeight="1">
      <c r="A14" s="33" t="s">
        <v>38</v>
      </c>
      <c r="B14" s="34" t="s">
        <v>10</v>
      </c>
      <c r="C14" s="34">
        <v>11181888</v>
      </c>
      <c r="D14" s="34">
        <f>5397663.007623-D32</f>
        <v>5395654.0076230001</v>
      </c>
      <c r="E14" s="50">
        <f t="shared" si="0"/>
        <v>48.253515038095536</v>
      </c>
      <c r="F14" s="50">
        <f>D14/G14*100</f>
        <v>97.499322374620149</v>
      </c>
      <c r="G14" s="23">
        <f>5538825-G32</f>
        <v>5534042.5719999997</v>
      </c>
      <c r="J14" s="26"/>
    </row>
    <row r="15" spans="1:12" s="6" customFormat="1" ht="20.100000000000001" customHeight="1">
      <c r="A15" s="33"/>
      <c r="B15" s="40" t="s">
        <v>18</v>
      </c>
      <c r="C15" s="11"/>
      <c r="D15" s="11"/>
      <c r="E15" s="49"/>
      <c r="F15" s="49"/>
      <c r="G15" s="11"/>
    </row>
    <row r="16" spans="1:12" s="6" customFormat="1" ht="20.100000000000001" customHeight="1">
      <c r="A16" s="35">
        <v>1</v>
      </c>
      <c r="B16" s="40" t="s">
        <v>19</v>
      </c>
      <c r="C16" s="11">
        <v>6079073</v>
      </c>
      <c r="D16" s="11">
        <v>2552514.4272770002</v>
      </c>
      <c r="E16" s="49">
        <f t="shared" si="0"/>
        <v>41.988547057701069</v>
      </c>
      <c r="F16" s="49">
        <f>D16/G16*100</f>
        <v>100.67108791117647</v>
      </c>
      <c r="G16" s="11">
        <v>2535499</v>
      </c>
    </row>
    <row r="17" spans="1:10" s="6" customFormat="1" ht="20.100000000000001" customHeight="1">
      <c r="A17" s="35">
        <f>A16+1</f>
        <v>2</v>
      </c>
      <c r="B17" s="40" t="s">
        <v>20</v>
      </c>
      <c r="C17" s="11">
        <v>33418</v>
      </c>
      <c r="D17" s="11">
        <v>14684.153952999999</v>
      </c>
      <c r="E17" s="49">
        <f t="shared" si="0"/>
        <v>43.940852094679514</v>
      </c>
      <c r="F17" s="49">
        <f t="shared" ref="F17:F25" si="2">D17/G17*100</f>
        <v>94.044792833354677</v>
      </c>
      <c r="G17" s="11">
        <v>15614</v>
      </c>
    </row>
    <row r="18" spans="1:10" s="6" customFormat="1" ht="20.100000000000001" customHeight="1">
      <c r="A18" s="35">
        <f t="shared" ref="A18:A25" si="3">A17+1</f>
        <v>3</v>
      </c>
      <c r="B18" s="40" t="s">
        <v>27</v>
      </c>
      <c r="C18" s="11"/>
      <c r="D18" s="11">
        <v>675901.66470800003</v>
      </c>
      <c r="E18" s="49"/>
      <c r="F18" s="49">
        <f t="shared" si="2"/>
        <v>94.4754125105881</v>
      </c>
      <c r="G18" s="11">
        <v>715426</v>
      </c>
    </row>
    <row r="19" spans="1:10" s="6" customFormat="1" ht="20.100000000000001" customHeight="1">
      <c r="A19" s="35">
        <f t="shared" si="3"/>
        <v>4</v>
      </c>
      <c r="B19" s="40" t="s">
        <v>28</v>
      </c>
      <c r="C19" s="11"/>
      <c r="D19" s="11">
        <v>41230.999184</v>
      </c>
      <c r="E19" s="49"/>
      <c r="F19" s="49">
        <f t="shared" si="2"/>
        <v>93.475252633249454</v>
      </c>
      <c r="G19" s="11">
        <v>44109</v>
      </c>
    </row>
    <row r="20" spans="1:10" s="6" customFormat="1" ht="20.100000000000001" customHeight="1">
      <c r="A20" s="35">
        <f t="shared" si="3"/>
        <v>5</v>
      </c>
      <c r="B20" s="40" t="s">
        <v>29</v>
      </c>
      <c r="C20" s="11"/>
      <c r="D20" s="11">
        <v>25085.573488999999</v>
      </c>
      <c r="E20" s="49"/>
      <c r="F20" s="49">
        <f t="shared" si="2"/>
        <v>107.52496137591083</v>
      </c>
      <c r="G20" s="11">
        <v>23330</v>
      </c>
      <c r="I20" s="25"/>
    </row>
    <row r="21" spans="1:10" s="6" customFormat="1" ht="20.100000000000001" customHeight="1">
      <c r="A21" s="35">
        <f t="shared" si="3"/>
        <v>6</v>
      </c>
      <c r="B21" s="40" t="s">
        <v>30</v>
      </c>
      <c r="C21" s="11"/>
      <c r="D21" s="11">
        <v>31211.435828000001</v>
      </c>
      <c r="E21" s="49"/>
      <c r="F21" s="49">
        <f t="shared" si="2"/>
        <v>122.45541363779033</v>
      </c>
      <c r="G21" s="11">
        <v>25488</v>
      </c>
    </row>
    <row r="22" spans="1:10" s="6" customFormat="1" ht="20.100000000000001" customHeight="1">
      <c r="A22" s="35">
        <f t="shared" si="3"/>
        <v>7</v>
      </c>
      <c r="B22" s="40" t="s">
        <v>31</v>
      </c>
      <c r="C22" s="11"/>
      <c r="D22" s="11">
        <v>79444.940287999998</v>
      </c>
      <c r="E22" s="49"/>
      <c r="F22" s="49">
        <f t="shared" si="2"/>
        <v>120.39118684629256</v>
      </c>
      <c r="G22" s="11">
        <v>65989</v>
      </c>
    </row>
    <row r="23" spans="1:10" s="6" customFormat="1" ht="20.100000000000001" customHeight="1">
      <c r="A23" s="35">
        <f t="shared" si="3"/>
        <v>8</v>
      </c>
      <c r="B23" s="40" t="s">
        <v>32</v>
      </c>
      <c r="C23" s="11"/>
      <c r="D23" s="11">
        <v>333192.05552499997</v>
      </c>
      <c r="E23" s="49"/>
      <c r="F23" s="49">
        <f t="shared" si="2"/>
        <v>82.381723165343459</v>
      </c>
      <c r="G23" s="11">
        <v>404449</v>
      </c>
      <c r="J23" s="25"/>
    </row>
    <row r="24" spans="1:10" s="6" customFormat="1" ht="20.100000000000001" customHeight="1">
      <c r="A24" s="35">
        <f t="shared" si="3"/>
        <v>9</v>
      </c>
      <c r="B24" s="40" t="s">
        <v>33</v>
      </c>
      <c r="C24" s="11"/>
      <c r="D24" s="11">
        <v>913180.73834899999</v>
      </c>
      <c r="E24" s="49"/>
      <c r="F24" s="49">
        <f t="shared" si="2"/>
        <v>87.811750632157938</v>
      </c>
      <c r="G24" s="11">
        <v>1039930</v>
      </c>
    </row>
    <row r="25" spans="1:10" s="6" customFormat="1" ht="20.100000000000001" customHeight="1">
      <c r="A25" s="35">
        <f t="shared" si="3"/>
        <v>10</v>
      </c>
      <c r="B25" s="40" t="s">
        <v>21</v>
      </c>
      <c r="C25" s="11"/>
      <c r="D25" s="11">
        <v>345400.41805500002</v>
      </c>
      <c r="E25" s="49"/>
      <c r="F25" s="49">
        <f t="shared" si="2"/>
        <v>150.86149850405326</v>
      </c>
      <c r="G25" s="11">
        <v>228952</v>
      </c>
    </row>
    <row r="26" spans="1:10" s="24" customFormat="1" ht="31.5" customHeight="1">
      <c r="A26" s="33" t="s">
        <v>6</v>
      </c>
      <c r="B26" s="41" t="s">
        <v>11</v>
      </c>
      <c r="C26" s="23">
        <v>0</v>
      </c>
      <c r="D26" s="23"/>
      <c r="E26" s="50"/>
      <c r="F26" s="50"/>
      <c r="G26" s="23"/>
    </row>
    <row r="27" spans="1:10" s="24" customFormat="1" ht="20.100000000000001" customHeight="1">
      <c r="A27" s="33" t="s">
        <v>7</v>
      </c>
      <c r="B27" s="34" t="s">
        <v>12</v>
      </c>
      <c r="C27" s="34">
        <v>1440</v>
      </c>
      <c r="D27" s="23"/>
      <c r="E27" s="50">
        <f t="shared" si="0"/>
        <v>0</v>
      </c>
      <c r="F27" s="50"/>
      <c r="G27" s="23"/>
    </row>
    <row r="28" spans="1:10" s="24" customFormat="1" ht="20.100000000000001" customHeight="1">
      <c r="A28" s="33" t="s">
        <v>8</v>
      </c>
      <c r="B28" s="34" t="s">
        <v>13</v>
      </c>
      <c r="C28" s="34">
        <v>325808</v>
      </c>
      <c r="D28" s="23"/>
      <c r="E28" s="50"/>
      <c r="F28" s="50"/>
      <c r="G28" s="23"/>
    </row>
    <row r="29" spans="1:10" s="24" customFormat="1" ht="32.25">
      <c r="A29" s="42" t="s">
        <v>4</v>
      </c>
      <c r="B29" s="43" t="s">
        <v>34</v>
      </c>
      <c r="C29" s="34">
        <v>1573111</v>
      </c>
      <c r="D29" s="34">
        <f>SUM(D30:D32)</f>
        <v>534007</v>
      </c>
      <c r="E29" s="50">
        <f>D29/C29*100</f>
        <v>33.945919900121481</v>
      </c>
      <c r="F29" s="50">
        <f>D29/G29*100</f>
        <v>81.913335446587894</v>
      </c>
      <c r="G29" s="7">
        <f>SUM(G30:G32)</f>
        <v>651917.04999999993</v>
      </c>
    </row>
    <row r="30" spans="1:10" s="13" customFormat="1" ht="20.100000000000001" customHeight="1">
      <c r="A30" s="44">
        <v>1</v>
      </c>
      <c r="B30" s="40" t="s">
        <v>35</v>
      </c>
      <c r="C30" s="40"/>
      <c r="D30" s="40">
        <v>531998</v>
      </c>
      <c r="E30" s="49"/>
      <c r="F30" s="49">
        <f t="shared" ref="F30:F32" si="4">D30/G30*100</f>
        <v>82.208242599636407</v>
      </c>
      <c r="G30" s="12">
        <v>647134.62199999997</v>
      </c>
      <c r="I30" s="27"/>
    </row>
    <row r="31" spans="1:10" s="15" customFormat="1" ht="20.100000000000001" customHeight="1">
      <c r="A31" s="44">
        <v>2</v>
      </c>
      <c r="B31" s="40" t="s">
        <v>36</v>
      </c>
      <c r="C31" s="47"/>
      <c r="D31" s="47"/>
      <c r="E31" s="49"/>
      <c r="F31" s="49"/>
      <c r="G31" s="14"/>
    </row>
    <row r="32" spans="1:10" s="13" customFormat="1" ht="20.100000000000001" customHeight="1">
      <c r="A32" s="45">
        <v>3</v>
      </c>
      <c r="B32" s="46" t="s">
        <v>37</v>
      </c>
      <c r="C32" s="48"/>
      <c r="D32" s="48">
        <v>2009</v>
      </c>
      <c r="E32" s="51"/>
      <c r="F32" s="52">
        <f t="shared" si="4"/>
        <v>42.007950773121941</v>
      </c>
      <c r="G32" s="16">
        <v>4782.4279999999999</v>
      </c>
    </row>
    <row r="33" spans="1:7" ht="19.5" customHeight="1">
      <c r="A33" s="8"/>
      <c r="B33" s="8"/>
      <c r="C33" s="6"/>
      <c r="D33" s="6"/>
      <c r="E33" s="17"/>
      <c r="F33" s="21"/>
      <c r="G33" s="6"/>
    </row>
    <row r="34" spans="1:7" ht="18.75" customHeight="1">
      <c r="A34" s="8"/>
      <c r="B34" s="8"/>
      <c r="C34" s="6"/>
      <c r="D34" s="6"/>
      <c r="G34" s="6"/>
    </row>
    <row r="35" spans="1:7" ht="18.75">
      <c r="A35" s="6"/>
      <c r="B35" s="6"/>
      <c r="C35" s="6"/>
      <c r="D35" s="6"/>
      <c r="G35" s="6"/>
    </row>
    <row r="36" spans="1:7" ht="18.75">
      <c r="A36" s="6"/>
      <c r="B36" s="6"/>
      <c r="C36" s="6"/>
      <c r="D36" s="6"/>
      <c r="G36" s="6"/>
    </row>
    <row r="37" spans="1:7" ht="18.75">
      <c r="A37" s="6"/>
      <c r="B37" s="6"/>
      <c r="C37" s="6"/>
      <c r="D37" s="6"/>
      <c r="G37" s="6"/>
    </row>
    <row r="38" spans="1:7" ht="18.75">
      <c r="A38" s="6"/>
      <c r="B38" s="6"/>
      <c r="C38" s="6"/>
      <c r="D38" s="6"/>
      <c r="G38" s="6"/>
    </row>
  </sheetData>
  <mergeCells count="9">
    <mergeCell ref="G6:G7"/>
    <mergeCell ref="A3:F3"/>
    <mergeCell ref="A4:F4"/>
    <mergeCell ref="D5:F5"/>
    <mergeCell ref="A6:A7"/>
    <mergeCell ref="B6:B7"/>
    <mergeCell ref="C6:C7"/>
    <mergeCell ref="D6:D7"/>
    <mergeCell ref="E6:F6"/>
  </mergeCells>
  <pageMargins left="0.25" right="0.25"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61-6T-2022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VanLTH</cp:lastModifiedBy>
  <cp:lastPrinted>2022-08-03T08:39:35Z</cp:lastPrinted>
  <dcterms:created xsi:type="dcterms:W3CDTF">2018-08-22T07:49:45Z</dcterms:created>
  <dcterms:modified xsi:type="dcterms:W3CDTF">2022-08-03T08:47:10Z</dcterms:modified>
</cp:coreProperties>
</file>