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03. Cong khai ngan sach\Thuc hien nam 2022\CKNS - BTC\"/>
    </mc:Choice>
  </mc:AlternateContent>
  <xr:revisionPtr revIDLastSave="0" documentId="13_ncr:1_{E2412292-0906-451D-AA95-837E145AEB5C}"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workbook>
</file>

<file path=xl/calcChain.xml><?xml version="1.0" encoding="utf-8"?>
<calcChain xmlns="http://schemas.openxmlformats.org/spreadsheetml/2006/main">
  <c r="F9" i="1" l="1"/>
  <c r="F10" i="1"/>
  <c r="F11" i="1"/>
  <c r="F14" i="1"/>
  <c r="F16" i="1"/>
  <c r="F17" i="1"/>
  <c r="F18" i="1"/>
  <c r="F19" i="1"/>
  <c r="F20" i="1"/>
  <c r="F21" i="1"/>
  <c r="F22" i="1"/>
  <c r="F23" i="1"/>
  <c r="F24" i="1"/>
  <c r="F25" i="1"/>
  <c r="F26" i="1"/>
  <c r="F27" i="1"/>
  <c r="F29" i="1"/>
  <c r="F8" i="1"/>
  <c r="G8" i="1"/>
  <c r="G9" i="1"/>
  <c r="G10" i="1"/>
  <c r="D16" i="1" l="1"/>
  <c r="D30" i="1" l="1"/>
  <c r="D29" i="1" s="1"/>
  <c r="D10" i="1"/>
  <c r="D9" i="1" s="1"/>
  <c r="A17" i="1"/>
  <c r="A18" i="1" s="1"/>
  <c r="A19" i="1" s="1"/>
  <c r="A20" i="1" s="1"/>
  <c r="A21" i="1" s="1"/>
  <c r="A22" i="1" s="1"/>
  <c r="A23" i="1" s="1"/>
  <c r="A24" i="1" s="1"/>
  <c r="A25" i="1" s="1"/>
  <c r="D8" i="1" l="1"/>
</calcChain>
</file>

<file path=xl/sharedStrings.xml><?xml version="1.0" encoding="utf-8"?>
<sst xmlns="http://schemas.openxmlformats.org/spreadsheetml/2006/main" count="42" uniqueCount="41">
  <si>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</si>
  <si>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</si>
  <si>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</si>
  <si>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</si>
  <si>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</si>
  <si>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</si>
  <si>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</si>
  <si>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</si>
  <si>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</si>
  <si>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</si>
  <si>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</si>
  <si>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</si>
  <si>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</si>
  <si>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</si>
  <si>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</si>
  <si>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</si>
  <si>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</si>
  <si>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</si>
  <si>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</si>
  <si>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</si>
  <si>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</si>
  <si>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</si>
  <si>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</si>
  <si>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</si>
  <si>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</si>
  <si>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</si>
  <si>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</si>
  <si>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</si>
  <si>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</si>
  <si>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</si>
  <si>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</si>
  <si>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</si>
  <si>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</si>
  <si>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</si>
  <si>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</si>
  <si>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</si>
  <si>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</si>
  <si>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</si>
  <si>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</si>
  <si>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CHI NGÂN SÁCH ĐỊA PHƯƠNG NĂM 2022</t>
  </si>
  <si>
    <t>UÓC THỰC HIỆN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</si>
</sst>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6" formatCode="_(* #,##0_);_(* \(#,##0\);_(* &quot;-&quot;??_);_(@_)"/>
  </numFmts>
  <fonts count="31">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
      <b/>
      <sz val="14"/>
      <color rgb="FFFF0000"/>
      <name val="Times New Roman"/>
      <family val="1"/>
    </font>
    <font>
      <b/>
      <sz val="10"/>
      <color rgb="FFFF0000"/>
      <name val="Times New Roman"/>
      <family val="1"/>
    </font>
    <font>
      <b/>
      <sz val="12"/>
      <color rgb="FFFF0000"/>
      <name val="Times New Roman"/>
      <family val="1"/>
    </font>
    <font>
      <i/>
      <sz val="12"/>
      <color rgb="FFFF0000"/>
      <name val="Times New Roman"/>
      <family val="1"/>
    </font>
    <font>
      <b/>
      <i/>
      <sz val="12"/>
      <color rgb="FFFF0000"/>
      <name val="Times New Roman"/>
      <family val="1"/>
    </font>
    <font>
      <sz val="12"/>
      <color rgb="FFFF0000"/>
      <name val="Times New Roman"/>
      <family val="1"/>
    </font>
    <font>
      <sz val="14"/>
      <color rgb="FFFF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69">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3"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3" fontId="6" fillId="0" borderId="3" xfId="0" applyNumberFormat="1"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3"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3" fontId="23" fillId="0" borderId="3" xfId="0" applyNumberFormat="1" applyFont="1" applyBorder="1"/>
    <xf numFmtId="0" fontId="9" fillId="0" borderId="0" xfId="0" applyFont="1"/>
    <xf numFmtId="43" fontId="4" fillId="0" borderId="3" xfId="11" applyFont="1" applyFill="1" applyBorder="1" applyAlignment="1">
      <alignment horizontal="right"/>
    </xf>
    <xf numFmtId="43" fontId="4" fillId="0" borderId="4" xfId="11" applyFont="1" applyFill="1" applyBorder="1" applyAlignment="1">
      <alignment horizontal="right"/>
    </xf>
    <xf numFmtId="3" fontId="5" fillId="0" borderId="3" xfId="0" applyNumberFormat="1" applyFont="1" applyBorder="1"/>
    <xf numFmtId="3" fontId="4" fillId="0" borderId="3" xfId="0" applyNumberFormat="1" applyFont="1" applyBorder="1"/>
    <xf numFmtId="3" fontId="4" fillId="0" borderId="4" xfId="0" applyNumberFormat="1" applyFont="1" applyBorder="1"/>
    <xf numFmtId="3" fontId="5" fillId="0" borderId="2" xfId="0" applyNumberFormat="1" applyFont="1" applyBorder="1"/>
    <xf numFmtId="43" fontId="5" fillId="0" borderId="2" xfId="11" applyFont="1" applyFill="1" applyBorder="1" applyAlignment="1">
      <alignment horizontal="right"/>
    </xf>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xf numFmtId="0" fontId="24" fillId="0" borderId="0" xfId="0" applyFont="1" applyAlignment="1">
      <alignment horizontal="centerContinuous"/>
    </xf>
    <xf numFmtId="0" fontId="25" fillId="0" borderId="6" xfId="6" applyFont="1" applyBorder="1" applyAlignment="1">
      <alignment horizontal="center" vertical="center" wrapText="1"/>
    </xf>
    <xf numFmtId="0" fontId="25" fillId="0" borderId="1" xfId="6" applyFont="1" applyBorder="1" applyAlignment="1">
      <alignment horizontal="center" vertical="center" wrapText="1"/>
    </xf>
    <xf numFmtId="3" fontId="26" fillId="0" borderId="2" xfId="0" applyNumberFormat="1" applyFont="1" applyBorder="1"/>
    <xf numFmtId="3" fontId="26" fillId="0" borderId="3" xfId="0" applyNumberFormat="1" applyFont="1" applyBorder="1"/>
    <xf numFmtId="3" fontId="27" fillId="0" borderId="3" xfId="0" applyNumberFormat="1" applyFont="1" applyBorder="1"/>
    <xf numFmtId="3" fontId="28" fillId="0" borderId="3" xfId="0" applyNumberFormat="1" applyFont="1" applyBorder="1"/>
    <xf numFmtId="3" fontId="29" fillId="0" borderId="3" xfId="0" applyNumberFormat="1" applyFont="1" applyBorder="1"/>
    <xf numFmtId="3" fontId="29" fillId="0" borderId="4" xfId="0" applyNumberFormat="1" applyFont="1" applyBorder="1"/>
    <xf numFmtId="0" fontId="30" fillId="0" borderId="0" xfId="0" applyFont="1"/>
    <xf numFmtId="0" fontId="29" fillId="0" borderId="0" xfId="0" applyFont="1"/>
    <xf numFmtId="166" fontId="4" fillId="0" borderId="0" xfId="11" applyNumberFormat="1" applyFont="1"/>
    <xf numFmtId="166" fontId="8" fillId="0" borderId="0" xfId="11" applyNumberFormat="1" applyFont="1"/>
    <xf numFmtId="166" fontId="9" fillId="0" borderId="0" xfId="11" applyNumberFormat="1" applyFont="1"/>
    <xf numFmtId="166" fontId="11" fillId="0" borderId="0" xfId="11" applyNumberFormat="1" applyFont="1"/>
    <xf numFmtId="166" fontId="10" fillId="0" borderId="0" xfId="11" applyNumberFormat="1" applyFont="1"/>
    <xf numFmtId="166" fontId="18" fillId="0" borderId="0" xfId="11" applyNumberFormat="1" applyFont="1"/>
    <xf numFmtId="166" fontId="19" fillId="0" borderId="0" xfId="11" applyNumberFormat="1" applyFont="1"/>
    <xf numFmtId="166" fontId="11" fillId="0" borderId="0" xfId="0" applyNumberFormat="1" applyFont="1"/>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topLeftCell="A13" zoomScale="85" zoomScaleNormal="85" workbookViewId="0">
      <selection activeCell="G36" sqref="G36"/>
    </sheetView>
  </sheetViews>
  <sheetFormatPr defaultColWidth="12.85546875" defaultRowHeight="15.75"/>
  <cols>
    <col min="1" max="1" width="6.28515625" style="5" customWidth="1"/>
    <col min="2" max="2" width="37.5703125" style="5" customWidth="1"/>
    <col min="3" max="3" width="15.28515625" style="5" customWidth="1"/>
    <col min="4" max="4" width="15.28515625" style="60" customWidth="1"/>
    <col min="5" max="6" width="13.5703125" style="4" customWidth="1"/>
    <col min="7" max="7" width="18.28515625" style="61" customWidth="1"/>
    <col min="8" max="8" width="18.7109375" style="5" customWidth="1"/>
    <col min="9" max="16384" width="12.85546875" style="5"/>
  </cols>
  <sheetData>
    <row r="1" spans="1:8" ht="21" customHeight="1">
      <c r="A1" s="3"/>
      <c r="B1" s="3"/>
      <c r="C1" s="4"/>
      <c r="D1" s="50"/>
      <c r="E1" s="41" t="s">
        <v>25</v>
      </c>
      <c r="F1" s="41"/>
    </row>
    <row r="2" spans="1:8" ht="18.75">
      <c r="A2" s="3"/>
      <c r="B2" s="3"/>
      <c r="C2" s="4"/>
      <c r="D2" s="50"/>
      <c r="E2" s="31"/>
      <c r="F2" s="31"/>
    </row>
    <row r="3" spans="1:8">
      <c r="A3" s="42" t="s">
        <v>39</v>
      </c>
      <c r="B3" s="42"/>
      <c r="C3" s="42"/>
      <c r="D3" s="42"/>
      <c r="E3" s="42"/>
      <c r="F3" s="42"/>
    </row>
    <row r="4" spans="1:8">
      <c r="A4" s="43"/>
      <c r="B4" s="43"/>
      <c r="C4" s="43"/>
      <c r="D4" s="43"/>
      <c r="E4" s="43"/>
      <c r="F4" s="43"/>
    </row>
    <row r="5" spans="1:8" ht="19.5" customHeight="1">
      <c r="A5" s="6"/>
      <c r="B5" s="6"/>
      <c r="C5" s="7"/>
      <c r="D5" s="44" t="s">
        <v>0</v>
      </c>
      <c r="E5" s="44"/>
      <c r="F5" s="44"/>
    </row>
    <row r="6" spans="1:8" s="17" customFormat="1" ht="37.5" customHeight="1">
      <c r="A6" s="45" t="s">
        <v>1</v>
      </c>
      <c r="B6" s="45" t="s">
        <v>2</v>
      </c>
      <c r="C6" s="46" t="s">
        <v>22</v>
      </c>
      <c r="D6" s="51" t="s">
        <v>40</v>
      </c>
      <c r="E6" s="48" t="s">
        <v>23</v>
      </c>
      <c r="F6" s="49"/>
      <c r="G6" s="62"/>
    </row>
    <row r="7" spans="1:8" s="17" customFormat="1" ht="49.5" customHeight="1">
      <c r="A7" s="45"/>
      <c r="B7" s="45"/>
      <c r="C7" s="47"/>
      <c r="D7" s="52"/>
      <c r="E7" s="1" t="s">
        <v>22</v>
      </c>
      <c r="F7" s="2" t="s">
        <v>24</v>
      </c>
      <c r="G7" s="62"/>
    </row>
    <row r="8" spans="1:8" s="33" customFormat="1" ht="20.100000000000001" customHeight="1">
      <c r="A8" s="8"/>
      <c r="B8" s="19" t="s">
        <v>9</v>
      </c>
      <c r="C8" s="39">
        <v>17961052</v>
      </c>
      <c r="D8" s="53">
        <f>D9+D29</f>
        <v>19299554.372825999</v>
      </c>
      <c r="E8" s="40">
        <v>62.96704379882091</v>
      </c>
      <c r="F8" s="40">
        <f>D8/G8*100</f>
        <v>119.26757507738388</v>
      </c>
      <c r="G8" s="63">
        <f>G9</f>
        <v>16181727.816888999</v>
      </c>
    </row>
    <row r="9" spans="1:8" s="7" customFormat="1" ht="20.100000000000001" customHeight="1">
      <c r="A9" s="9" t="s">
        <v>3</v>
      </c>
      <c r="B9" s="15" t="s">
        <v>26</v>
      </c>
      <c r="C9" s="36">
        <v>16387941</v>
      </c>
      <c r="D9" s="54">
        <f>D10+D14+D26+D27</f>
        <v>17389978.372825999</v>
      </c>
      <c r="E9" s="34">
        <v>64.933913781902191</v>
      </c>
      <c r="F9" s="34">
        <f t="shared" ref="F9:F32" si="0">D9/G9*100</f>
        <v>107.46675861570196</v>
      </c>
      <c r="G9" s="64">
        <f>G10+G14+G26+G27</f>
        <v>16181727.816888999</v>
      </c>
      <c r="H9" s="68"/>
    </row>
    <row r="10" spans="1:8" s="7" customFormat="1" ht="20.100000000000001" customHeight="1">
      <c r="A10" s="9" t="s">
        <v>5</v>
      </c>
      <c r="B10" s="15" t="s">
        <v>14</v>
      </c>
      <c r="C10" s="36">
        <v>3646789</v>
      </c>
      <c r="D10" s="54">
        <f>D11+D12+D13</f>
        <v>4911077.6531849997</v>
      </c>
      <c r="E10" s="34">
        <v>66.402378279604321</v>
      </c>
      <c r="F10" s="34">
        <f t="shared" si="0"/>
        <v>120.42269452888613</v>
      </c>
      <c r="G10" s="64">
        <f>G11+G12+G13</f>
        <v>4078199.439398</v>
      </c>
    </row>
    <row r="11" spans="1:8" s="7" customFormat="1" ht="20.100000000000001" customHeight="1">
      <c r="A11" s="10">
        <v>1</v>
      </c>
      <c r="B11" s="14" t="s">
        <v>15</v>
      </c>
      <c r="C11" s="23">
        <v>3646789</v>
      </c>
      <c r="D11" s="55">
        <v>4911077.6531849997</v>
      </c>
      <c r="E11" s="34">
        <v>66.399115134958436</v>
      </c>
      <c r="F11" s="34">
        <f t="shared" si="0"/>
        <v>120.42269452888613</v>
      </c>
      <c r="G11" s="64">
        <v>4078199.439398</v>
      </c>
      <c r="H11" s="68"/>
    </row>
    <row r="12" spans="1:8" s="13" customFormat="1" ht="79.5">
      <c r="A12" s="18">
        <v>2</v>
      </c>
      <c r="B12" s="24" t="s">
        <v>16</v>
      </c>
      <c r="C12" s="23"/>
      <c r="D12" s="55"/>
      <c r="E12" s="34"/>
      <c r="F12" s="34"/>
      <c r="G12" s="65">
        <v>0</v>
      </c>
      <c r="H12" s="68"/>
    </row>
    <row r="13" spans="1:8" s="7" customFormat="1" ht="20.100000000000001" customHeight="1">
      <c r="A13" s="10">
        <v>3</v>
      </c>
      <c r="B13" s="25" t="s">
        <v>17</v>
      </c>
      <c r="C13" s="23"/>
      <c r="D13" s="55"/>
      <c r="E13" s="34"/>
      <c r="F13" s="34"/>
      <c r="G13" s="64">
        <v>0</v>
      </c>
      <c r="H13" s="68"/>
    </row>
    <row r="14" spans="1:8" s="33" customFormat="1" ht="20.100000000000001" customHeight="1">
      <c r="A14" s="9" t="s">
        <v>38</v>
      </c>
      <c r="B14" s="15" t="s">
        <v>10</v>
      </c>
      <c r="C14" s="32">
        <v>11181888</v>
      </c>
      <c r="D14" s="56">
        <v>12473194.023066999</v>
      </c>
      <c r="E14" s="34">
        <v>73.50974050831131</v>
      </c>
      <c r="F14" s="34">
        <f t="shared" si="0"/>
        <v>103.0720537508424</v>
      </c>
      <c r="G14" s="63">
        <v>12101431.541491</v>
      </c>
      <c r="H14" s="68"/>
    </row>
    <row r="15" spans="1:8" s="7" customFormat="1" ht="20.100000000000001" customHeight="1">
      <c r="A15" s="9"/>
      <c r="B15" s="22" t="s">
        <v>18</v>
      </c>
      <c r="C15" s="23"/>
      <c r="D15" s="55"/>
      <c r="E15" s="34"/>
      <c r="F15" s="34"/>
      <c r="G15" s="64">
        <v>0</v>
      </c>
      <c r="H15" s="68"/>
    </row>
    <row r="16" spans="1:8" s="7" customFormat="1" ht="20.100000000000001" customHeight="1">
      <c r="A16" s="10">
        <v>1</v>
      </c>
      <c r="B16" s="22" t="s">
        <v>19</v>
      </c>
      <c r="C16" s="23">
        <v>6079073</v>
      </c>
      <c r="D16" s="55">
        <f>5812782.441157-5788.4</f>
        <v>5806994.0411569998</v>
      </c>
      <c r="E16" s="34">
        <v>64.497574558209777</v>
      </c>
      <c r="F16" s="34">
        <f t="shared" si="0"/>
        <v>104.94490546762853</v>
      </c>
      <c r="G16" s="64">
        <v>5533373.9310940001</v>
      </c>
      <c r="H16" s="68"/>
    </row>
    <row r="17" spans="1:8" s="7" customFormat="1" ht="20.100000000000001" customHeight="1">
      <c r="A17" s="10">
        <f>A16+1</f>
        <v>2</v>
      </c>
      <c r="B17" s="22" t="s">
        <v>20</v>
      </c>
      <c r="C17" s="23">
        <v>33418</v>
      </c>
      <c r="D17" s="55">
        <v>30039.505858</v>
      </c>
      <c r="E17" s="34">
        <v>63.007667044706437</v>
      </c>
      <c r="F17" s="34">
        <f t="shared" si="0"/>
        <v>108.82733464061172</v>
      </c>
      <c r="G17" s="64">
        <v>27602.905058</v>
      </c>
      <c r="H17" s="68"/>
    </row>
    <row r="18" spans="1:8" s="7" customFormat="1" ht="20.100000000000001" customHeight="1">
      <c r="A18" s="10">
        <f t="shared" ref="A18:A25" si="1">A17+1</f>
        <v>3</v>
      </c>
      <c r="B18" s="22" t="s">
        <v>27</v>
      </c>
      <c r="C18" s="23"/>
      <c r="D18" s="55">
        <v>1431465.0765450001</v>
      </c>
      <c r="E18" s="34"/>
      <c r="F18" s="34">
        <f t="shared" si="0"/>
        <v>99.608442103737843</v>
      </c>
      <c r="G18" s="64">
        <v>1437092.124234</v>
      </c>
      <c r="H18" s="68"/>
    </row>
    <row r="19" spans="1:8" s="7" customFormat="1" ht="20.100000000000001" customHeight="1">
      <c r="A19" s="10">
        <f t="shared" si="1"/>
        <v>4</v>
      </c>
      <c r="B19" s="22" t="s">
        <v>28</v>
      </c>
      <c r="C19" s="23"/>
      <c r="D19" s="55">
        <v>133772.08361900001</v>
      </c>
      <c r="E19" s="34"/>
      <c r="F19" s="34">
        <f t="shared" si="0"/>
        <v>111.74643650030613</v>
      </c>
      <c r="G19" s="64">
        <v>119710.379864</v>
      </c>
      <c r="H19" s="68"/>
    </row>
    <row r="20" spans="1:8" s="7" customFormat="1" ht="20.100000000000001" customHeight="1">
      <c r="A20" s="10">
        <f t="shared" si="1"/>
        <v>5</v>
      </c>
      <c r="B20" s="22" t="s">
        <v>29</v>
      </c>
      <c r="C20" s="23"/>
      <c r="D20" s="55">
        <v>57530.707119999999</v>
      </c>
      <c r="E20" s="34"/>
      <c r="F20" s="34">
        <f t="shared" si="0"/>
        <v>94.631323219279864</v>
      </c>
      <c r="G20" s="64">
        <v>60794.571145000002</v>
      </c>
      <c r="H20" s="68"/>
    </row>
    <row r="21" spans="1:8" s="7" customFormat="1" ht="20.100000000000001" customHeight="1">
      <c r="A21" s="10">
        <f t="shared" si="1"/>
        <v>6</v>
      </c>
      <c r="B21" s="22" t="s">
        <v>30</v>
      </c>
      <c r="C21" s="23"/>
      <c r="D21" s="55">
        <v>79022.634917999996</v>
      </c>
      <c r="E21" s="34"/>
      <c r="F21" s="34">
        <f t="shared" si="0"/>
        <v>152.50902893162294</v>
      </c>
      <c r="G21" s="64">
        <v>51815.053489999998</v>
      </c>
      <c r="H21" s="68"/>
    </row>
    <row r="22" spans="1:8" s="7" customFormat="1" ht="20.100000000000001" customHeight="1">
      <c r="A22" s="10">
        <f t="shared" si="1"/>
        <v>7</v>
      </c>
      <c r="B22" s="22" t="s">
        <v>31</v>
      </c>
      <c r="C22" s="23"/>
      <c r="D22" s="55">
        <v>201096.49698299999</v>
      </c>
      <c r="E22" s="34"/>
      <c r="F22" s="34">
        <f t="shared" si="0"/>
        <v>118.31045118109986</v>
      </c>
      <c r="G22" s="64">
        <v>169973.56951599999</v>
      </c>
      <c r="H22" s="68"/>
    </row>
    <row r="23" spans="1:8" s="7" customFormat="1" ht="20.100000000000001" customHeight="1">
      <c r="A23" s="10">
        <f t="shared" si="1"/>
        <v>8</v>
      </c>
      <c r="B23" s="22" t="s">
        <v>32</v>
      </c>
      <c r="C23" s="23"/>
      <c r="D23" s="55">
        <v>1144576.7099899999</v>
      </c>
      <c r="E23" s="34"/>
      <c r="F23" s="34">
        <f t="shared" si="0"/>
        <v>100.76604213301057</v>
      </c>
      <c r="G23" s="64">
        <v>1135875.4256510001</v>
      </c>
      <c r="H23" s="68"/>
    </row>
    <row r="24" spans="1:8" s="7" customFormat="1" ht="20.100000000000001" customHeight="1">
      <c r="A24" s="10">
        <f t="shared" si="1"/>
        <v>9</v>
      </c>
      <c r="B24" s="22" t="s">
        <v>33</v>
      </c>
      <c r="C24" s="23"/>
      <c r="D24" s="55">
        <v>2244838.6720670001</v>
      </c>
      <c r="E24" s="34"/>
      <c r="F24" s="34">
        <f t="shared" si="0"/>
        <v>94.638939819594086</v>
      </c>
      <c r="G24" s="64">
        <v>2372003.1905959998</v>
      </c>
      <c r="H24" s="68"/>
    </row>
    <row r="25" spans="1:8" s="7" customFormat="1" ht="20.100000000000001" customHeight="1">
      <c r="A25" s="10">
        <f t="shared" si="1"/>
        <v>10</v>
      </c>
      <c r="B25" s="22" t="s">
        <v>21</v>
      </c>
      <c r="C25" s="23"/>
      <c r="D25" s="55">
        <v>749096.87383299996</v>
      </c>
      <c r="E25" s="34"/>
      <c r="F25" s="34">
        <f t="shared" si="0"/>
        <v>131.0406987162981</v>
      </c>
      <c r="G25" s="64">
        <v>571652.07540199999</v>
      </c>
      <c r="H25" s="68"/>
    </row>
    <row r="26" spans="1:8" s="7" customFormat="1" ht="20.100000000000001" customHeight="1">
      <c r="A26" s="12" t="s">
        <v>6</v>
      </c>
      <c r="B26" s="26" t="s">
        <v>11</v>
      </c>
      <c r="C26" s="23">
        <v>0</v>
      </c>
      <c r="D26" s="55">
        <v>2766.6965740000001</v>
      </c>
      <c r="E26" s="34"/>
      <c r="F26" s="34">
        <f t="shared" si="0"/>
        <v>421.21573330329028</v>
      </c>
      <c r="G26" s="64">
        <v>656.83600000000001</v>
      </c>
      <c r="H26" s="68"/>
    </row>
    <row r="27" spans="1:8" s="7" customFormat="1" ht="20.100000000000001" customHeight="1">
      <c r="A27" s="9" t="s">
        <v>7</v>
      </c>
      <c r="B27" s="15" t="s">
        <v>12</v>
      </c>
      <c r="C27" s="23">
        <v>1440</v>
      </c>
      <c r="D27" s="55">
        <v>2940</v>
      </c>
      <c r="E27" s="34">
        <v>0</v>
      </c>
      <c r="F27" s="34">
        <f t="shared" si="0"/>
        <v>204.16666666666666</v>
      </c>
      <c r="G27" s="64">
        <v>1440</v>
      </c>
      <c r="H27" s="68"/>
    </row>
    <row r="28" spans="1:8" s="7" customFormat="1" ht="20.100000000000001" customHeight="1">
      <c r="A28" s="9" t="s">
        <v>8</v>
      </c>
      <c r="B28" s="15" t="s">
        <v>13</v>
      </c>
      <c r="C28" s="23">
        <v>325808</v>
      </c>
      <c r="D28" s="55">
        <v>0</v>
      </c>
      <c r="E28" s="34">
        <v>0</v>
      </c>
      <c r="F28" s="34"/>
      <c r="G28" s="64"/>
    </row>
    <row r="29" spans="1:8" s="7" customFormat="1" ht="32.25">
      <c r="A29" s="21" t="s">
        <v>4</v>
      </c>
      <c r="B29" s="27" t="s">
        <v>34</v>
      </c>
      <c r="C29" s="36">
        <v>1573111</v>
      </c>
      <c r="D29" s="54">
        <f>D30+D31+D32</f>
        <v>1909576</v>
      </c>
      <c r="E29" s="34">
        <v>42.477104285711562</v>
      </c>
      <c r="F29" s="34">
        <f t="shared" si="0"/>
        <v>103.68750797043293</v>
      </c>
      <c r="G29" s="64">
        <v>1841664.4756710001</v>
      </c>
    </row>
    <row r="30" spans="1:8" s="28" customFormat="1" ht="20.100000000000001" customHeight="1">
      <c r="A30" s="11">
        <v>1</v>
      </c>
      <c r="B30" s="22" t="s">
        <v>35</v>
      </c>
      <c r="C30" s="37"/>
      <c r="D30" s="57">
        <f>264558+70407</f>
        <v>334965</v>
      </c>
      <c r="E30" s="34"/>
      <c r="F30" s="34"/>
      <c r="G30" s="66"/>
    </row>
    <row r="31" spans="1:8" s="29" customFormat="1" ht="20.100000000000001" customHeight="1">
      <c r="A31" s="11">
        <v>2</v>
      </c>
      <c r="B31" s="22" t="s">
        <v>36</v>
      </c>
      <c r="C31" s="23"/>
      <c r="D31" s="55">
        <v>1469162</v>
      </c>
      <c r="E31" s="34"/>
      <c r="F31" s="34"/>
      <c r="G31" s="67"/>
    </row>
    <row r="32" spans="1:8" s="28" customFormat="1" ht="20.100000000000001" customHeight="1">
      <c r="A32" s="20">
        <v>3</v>
      </c>
      <c r="B32" s="16" t="s">
        <v>37</v>
      </c>
      <c r="C32" s="38"/>
      <c r="D32" s="58">
        <v>105449</v>
      </c>
      <c r="E32" s="35"/>
      <c r="F32" s="35"/>
      <c r="G32" s="66"/>
    </row>
    <row r="33" spans="1:6" ht="19.5" customHeight="1">
      <c r="A33" s="13"/>
      <c r="B33" s="13"/>
      <c r="C33" s="7"/>
      <c r="D33" s="59"/>
      <c r="E33" s="30"/>
      <c r="F33" s="30"/>
    </row>
    <row r="34" spans="1:6" ht="18.75" customHeight="1">
      <c r="A34" s="13"/>
      <c r="B34" s="13"/>
      <c r="C34" s="7"/>
      <c r="D34" s="59"/>
    </row>
    <row r="35" spans="1:6" ht="18.75">
      <c r="A35" s="7"/>
      <c r="B35" s="7"/>
      <c r="C35" s="7"/>
      <c r="D35" s="59"/>
    </row>
    <row r="36" spans="1:6" ht="18.75">
      <c r="A36" s="7"/>
      <c r="B36" s="7"/>
      <c r="C36" s="7"/>
      <c r="D36" s="59"/>
    </row>
    <row r="37" spans="1:6" ht="18.75">
      <c r="A37" s="7"/>
      <c r="B37" s="7"/>
      <c r="C37" s="7"/>
      <c r="D37" s="59"/>
    </row>
    <row r="38" spans="1:6" ht="18.75">
      <c r="A38" s="7"/>
      <c r="B38" s="7"/>
      <c r="C38" s="7"/>
      <c r="D38" s="59"/>
    </row>
  </sheetData>
  <mergeCells count="9">
    <mergeCell ref="E1:F1"/>
    <mergeCell ref="A3:F3"/>
    <mergeCell ref="A4:F4"/>
    <mergeCell ref="D5:F5"/>
    <mergeCell ref="A6:A7"/>
    <mergeCell ref="B6:B7"/>
    <mergeCell ref="C6:C7"/>
    <mergeCell ref="D6:D7"/>
    <mergeCell ref="E6:F6"/>
  </mergeCells>
  <pageMargins left="0.7" right="0.7" top="0.75" bottom="0.75" header="0.3" footer="0.3"/>
  <pageSetup paperSize="9"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2022-10-19T02:26:51Z</cp:lastPrinted>
  <dcterms:created xsi:type="dcterms:W3CDTF">2018-08-22T07:49:45Z</dcterms:created>
  <dcterms:modified xsi:type="dcterms:W3CDTF">2023-02-21T02:53:19Z</dcterms:modified>
</cp:coreProperties>
</file>