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03. Cong khai ngan sach\Công khai thuc hien ngan sach nam 2023\Quy 1\"/>
    </mc:Choice>
  </mc:AlternateContent>
  <xr:revisionPtr revIDLastSave="0" documentId="13_ncr:1_{419C9963-7334-4930-9E0E-D8CE4D02269A}" xr6:coauthVersionLast="47" xr6:coauthVersionMax="47" xr10:uidLastSave="{00000000-0000-0000-0000-000000000000}"/>
  <bookViews>
    <workbookView xWindow="-120" yWindow="-120" windowWidth="24240" windowHeight="13020" xr2:uid="{00000000-000D-0000-FFFF-FFFF00000000}"/>
  </bookViews>
  <sheets>
    <sheet name="Sheet1" sheetId="2" r:id="rId1"/>
  </sheets>
  <calcPr calcId="191029"/>
</workbook>
</file>

<file path=xl/calcChain.xml><?xml version="1.0" encoding="utf-8"?>
<calcChain xmlns="http://schemas.openxmlformats.org/spreadsheetml/2006/main">
  <c r="D27" i="2" l="1"/>
  <c r="F27" i="2" s="1"/>
  <c r="D17" i="2"/>
  <c r="F17" i="2" s="1"/>
  <c r="F12" i="2"/>
  <c r="G10" i="2"/>
  <c r="G11" i="2"/>
  <c r="G12" i="2"/>
  <c r="G13" i="2"/>
  <c r="G14" i="2"/>
  <c r="G15" i="2"/>
  <c r="G16" i="2"/>
  <c r="G18" i="2"/>
  <c r="G19" i="2"/>
  <c r="G20" i="2"/>
  <c r="G21" i="2"/>
  <c r="G22" i="2"/>
  <c r="G23" i="2"/>
  <c r="G25" i="2"/>
  <c r="G26" i="2"/>
  <c r="G29" i="2"/>
  <c r="G30" i="2"/>
  <c r="G31" i="2"/>
  <c r="G32" i="2"/>
  <c r="G34" i="2"/>
  <c r="G35" i="2"/>
  <c r="G37" i="2"/>
  <c r="G38" i="2"/>
  <c r="G39" i="2"/>
  <c r="F10" i="2"/>
  <c r="F11" i="2"/>
  <c r="F13" i="2"/>
  <c r="F14" i="2"/>
  <c r="F15" i="2"/>
  <c r="F16" i="2"/>
  <c r="F19" i="2"/>
  <c r="F20" i="2"/>
  <c r="F21" i="2"/>
  <c r="F22" i="2"/>
  <c r="F23" i="2"/>
  <c r="F25" i="2"/>
  <c r="F26" i="2"/>
  <c r="F29" i="2"/>
  <c r="F37" i="2"/>
  <c r="F38" i="2"/>
  <c r="F39" i="2"/>
  <c r="E37" i="2"/>
  <c r="D37" i="2"/>
  <c r="C37" i="2"/>
  <c r="A32" i="2"/>
  <c r="A33" i="2" s="1"/>
  <c r="A31" i="2"/>
  <c r="E29" i="2"/>
  <c r="D29" i="2"/>
  <c r="C27" i="2"/>
  <c r="C9" i="2" s="1"/>
  <c r="C8" i="2" s="1"/>
  <c r="A26" i="2"/>
  <c r="A27" i="2" s="1"/>
  <c r="A24" i="2"/>
  <c r="E17" i="2"/>
  <c r="C17" i="2"/>
  <c r="A11" i="2"/>
  <c r="A12" i="2" s="1"/>
  <c r="A13" i="2" s="1"/>
  <c r="A14" i="2" s="1"/>
  <c r="A15" i="2" s="1"/>
  <c r="A16" i="2" s="1"/>
  <c r="E9" i="2"/>
  <c r="E8" i="2" s="1"/>
  <c r="D9" i="2"/>
  <c r="D8" i="2" s="1"/>
  <c r="F8" i="2" s="1"/>
  <c r="G27" i="2" l="1"/>
  <c r="G17" i="2"/>
  <c r="G8" i="2"/>
  <c r="F9" i="2"/>
  <c r="G9" i="2"/>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<sst xmlns="http://schemas.openxmlformats.org/spreadsheetml/2006/main" count="54" uniqueCount="49">
  <si>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</si>
  <si>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</si>
  <si>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</si>
  <si>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</si>
  <si>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</si>
  <si>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</si>
  <si>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</si>
  <si>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</si>
  <si>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</si>
  <si>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</si>
  <si>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</si>
  <si>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</si>
  <si>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</si>
  <si>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</si>
  <si>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</si>
  <si>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</si>
  <si>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</si>
  <si>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</si>
  <si>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</si>
  <si>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</si>
  <si>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</si>
  <si>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</si>
  <si>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</si>
  <si>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</si>
  <si>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</si>
  <si>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</si>
  <si>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</si>
  <si>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</si>
  <si>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</si>
  <si>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</si>
  <si>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</si>
  <si>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</si>
  <si>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</si>
  <si>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</si>
  <si>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</si>
  <si>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</si>
  <si>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</si>
  <si>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</si>
  <si>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</si>
  <si>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</si>
  <si>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</si>
  <si>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</si>
  <si>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</si>
  <si>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</si>
  <si>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</si>
  <si>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</si>
  <si>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THỰC HIỆN QUÝ I</t>
  </si>
  <si>
    <t>Cùng kỳ</t>
  </si>
  <si>
    <t>ƯỚC THỰC HIỆN THU NGÂN SÁCH NHÀ NƯỚC QUÝ I, THÁNG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</si>
</sst>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3">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20">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2">
    <xf numFmtId="0" fontId="0" fillId="0" borderId="0"/>
    <xf numFmtId="43" fontId="19" fillId="0" borderId="0" applyFont="0" applyFill="0" applyBorder="0" applyAlignment="0" applyProtection="0"/>
    <xf numFmtId="44" fontId="19" fillId="0" borderId="0" applyFont="0" applyFill="0" applyBorder="0" applyAlignment="0" applyProtection="0"/>
    <xf numFmtId="164" fontId="18" fillId="0" borderId="0" applyFont="0" applyFill="0" applyBorder="0" applyAlignment="0" applyProtection="0"/>
    <xf numFmtId="0" fontId="14" fillId="0" borderId="0"/>
    <xf numFmtId="0" fontId="15" fillId="0" borderId="0"/>
    <xf numFmtId="0" fontId="2" fillId="0" borderId="0"/>
    <xf numFmtId="0" fontId="21" fillId="0" borderId="0"/>
    <xf numFmtId="0" fontId="14" fillId="0" borderId="0"/>
    <xf numFmtId="0" fontId="19" fillId="0" borderId="0"/>
    <xf numFmtId="0" fontId="1" fillId="0" borderId="0"/>
    <xf numFmtId="43" fontId="22" fillId="0" borderId="0" applyFont="0" applyFill="0" applyBorder="0" applyAlignment="0" applyProtection="0"/>
  </cellStyleXfs>
  <cellXfs count="90">
    <xf numFmtId="0" fontId="0" fillId="0" borderId="0" xfId="0"/>
    <xf numFmtId="0" fontId="11" fillId="0" borderId="0" xfId="4" applyFont="1"/>
    <xf numFmtId="0" fontId="7" fillId="0" borderId="1" xfId="6" applyFont="1" applyBorder="1" applyAlignment="1">
      <alignment horizontal="center" vertical="center" wrapText="1"/>
    </xf>
    <xf numFmtId="14" fontId="7" fillId="0" borderId="1" xfId="6" applyNumberFormat="1" applyFont="1" applyBorder="1" applyAlignment="1">
      <alignment horizontal="center" vertical="center" wrapText="1"/>
    </xf>
    <xf numFmtId="0" fontId="5" fillId="0" borderId="0" xfId="0" applyFont="1"/>
    <xf numFmtId="0" fontId="4" fillId="0" borderId="0" xfId="0" applyFont="1" applyAlignment="1">
      <alignment horizontal="centerContinuous"/>
    </xf>
    <xf numFmtId="0" fontId="4" fillId="0" borderId="0" xfId="0" applyFont="1"/>
    <xf numFmtId="0" fontId="9" fillId="0" borderId="0" xfId="0" applyFont="1" applyAlignment="1">
      <alignment horizontal="left"/>
    </xf>
    <xf numFmtId="0" fontId="11" fillId="0" borderId="0" xfId="0" applyFont="1"/>
    <xf numFmtId="0" fontId="5" fillId="0" borderId="2" xfId="0" applyFont="1" applyBorder="1" applyAlignment="1">
      <alignment horizontal="center"/>
    </xf>
    <xf numFmtId="0" fontId="5" fillId="0" borderId="3" xfId="0" applyFont="1" applyBorder="1"/>
    <xf numFmtId="0" fontId="4" fillId="0" borderId="2" xfId="0" applyFont="1" applyBorder="1" applyAlignment="1">
      <alignment horizontal="center"/>
    </xf>
    <xf numFmtId="0" fontId="4" fillId="0" borderId="3" xfId="0" applyFont="1" applyBorder="1"/>
    <xf numFmtId="0" fontId="16" fillId="0" borderId="2" xfId="0" applyFont="1" applyBorder="1" applyAlignment="1">
      <alignment horizontal="center" vertical="center"/>
    </xf>
    <xf numFmtId="0" fontId="4" fillId="0" borderId="2" xfId="0" applyFont="1" applyBorder="1"/>
    <xf numFmtId="0" fontId="9" fillId="0" borderId="0" xfId="0" applyFont="1" applyAlignment="1">
      <alignment horizontal="centerContinuous"/>
    </xf>
    <xf numFmtId="0" fontId="13" fillId="0" borderId="0" xfId="0" applyFont="1" applyAlignment="1">
      <alignment horizontal="centerContinuous"/>
    </xf>
    <xf numFmtId="0" fontId="8" fillId="0" borderId="0" xfId="0" applyFont="1"/>
    <xf numFmtId="0" fontId="6" fillId="0" borderId="2" xfId="0" quotePrefix="1" applyFont="1" applyBorder="1" applyAlignment="1">
      <alignment horizontal="center"/>
    </xf>
    <xf numFmtId="0" fontId="6" fillId="0" borderId="3" xfId="0" applyFont="1" applyBorder="1"/>
    <xf numFmtId="0" fontId="4" fillId="0" borderId="2" xfId="0" applyFont="1" applyBorder="1" applyAlignment="1">
      <alignment horizontal="center" vertical="center"/>
    </xf>
    <xf numFmtId="0" fontId="10" fillId="0" borderId="0" xfId="0" quotePrefix="1" applyFont="1" applyAlignment="1">
      <alignment horizontal="left"/>
    </xf>
    <xf numFmtId="0" fontId="5" fillId="0" borderId="0" xfId="0" applyFont="1" applyAlignment="1">
      <alignment horizontal="centerContinuous" wrapText="1"/>
    </xf>
    <xf numFmtId="0" fontId="20" fillId="0" borderId="0" xfId="0" applyFont="1" applyAlignment="1">
      <alignment horizontal="right"/>
    </xf>
    <xf numFmtId="0" fontId="3" fillId="0" borderId="2" xfId="0" applyFont="1" applyBorder="1" applyAlignment="1">
      <alignment horizontal="center" vertical="center"/>
    </xf>
    <xf numFmtId="0" fontId="16" fillId="0" borderId="0" xfId="0" applyFont="1" applyAlignment="1">
      <alignment vertical="center"/>
    </xf>
    <xf numFmtId="0" fontId="17" fillId="0" borderId="0" xfId="0" applyFont="1" applyAlignment="1">
      <alignment horizontal="centerContinuous" vertical="center"/>
    </xf>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0" fontId="12" fillId="0" borderId="0" xfId="0" applyFont="1" applyAlignment="1">
      <alignment vertical="center"/>
    </xf>
    <xf numFmtId="3" fontId="3" fillId="0" borderId="2" xfId="0" applyNumberFormat="1" applyFont="1" applyBorder="1" applyAlignment="1">
      <alignment vertical="center"/>
    </xf>
    <xf numFmtId="3" fontId="3" fillId="0" borderId="3" xfId="0" applyNumberFormat="1" applyFont="1" applyBorder="1" applyAlignment="1">
      <alignment vertical="center"/>
    </xf>
    <xf numFmtId="3" fontId="16" fillId="0" borderId="2" xfId="0" applyNumberFormat="1" applyFont="1" applyBorder="1" applyAlignment="1">
      <alignment vertical="center"/>
    </xf>
    <xf numFmtId="3" fontId="17" fillId="0" borderId="2" xfId="0" applyNumberFormat="1" applyFont="1" applyBorder="1" applyAlignment="1">
      <alignment vertical="center"/>
    </xf>
    <xf numFmtId="0" fontId="4" fillId="0" borderId="3" xfId="0" applyFont="1" applyBorder="1" applyAlignment="1">
      <alignment horizontal="justify" wrapText="1"/>
    </xf>
    <xf numFmtId="0" fontId="5" fillId="0" borderId="8" xfId="0" applyFont="1" applyBorder="1"/>
    <xf numFmtId="0" fontId="3" fillId="0" borderId="8"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center" vertical="center"/>
    </xf>
    <xf numFmtId="0" fontId="16" fillId="0" borderId="10" xfId="0" applyFont="1" applyBorder="1" applyAlignment="1">
      <alignment vertical="center" wrapText="1"/>
    </xf>
    <xf numFmtId="3" fontId="4" fillId="0" borderId="2" xfId="0" applyNumberFormat="1" applyFont="1" applyBorder="1" applyAlignment="1">
      <alignment vertical="center"/>
    </xf>
    <xf numFmtId="165" fontId="3" fillId="0" borderId="2" xfId="11" applyNumberFormat="1" applyFont="1" applyFill="1" applyBorder="1" applyAlignment="1">
      <alignment vertical="center" wrapText="1"/>
    </xf>
    <xf numFmtId="165" fontId="4" fillId="0" borderId="2" xfId="11" applyNumberFormat="1" applyFont="1" applyFill="1" applyBorder="1" applyAlignment="1">
      <alignment horizontal="left" vertical="center" wrapText="1"/>
    </xf>
    <xf numFmtId="0" fontId="9" fillId="0" borderId="0" xfId="0" applyFont="1"/>
    <xf numFmtId="3" fontId="3" fillId="0" borderId="6" xfId="0" applyNumberFormat="1" applyFont="1" applyBorder="1" applyAlignment="1">
      <alignment vertical="center"/>
    </xf>
    <xf numFmtId="3" fontId="3" fillId="0" borderId="7" xfId="0" applyNumberFormat="1" applyFont="1" applyBorder="1" applyAlignment="1">
      <alignment vertical="center"/>
    </xf>
    <xf numFmtId="3" fontId="5" fillId="0" borderId="2" xfId="0" applyNumberFormat="1" applyFont="1" applyBorder="1" applyAlignment="1">
      <alignment vertical="center"/>
    </xf>
    <xf numFmtId="3" fontId="5" fillId="0" borderId="3" xfId="0" applyNumberFormat="1" applyFont="1" applyBorder="1" applyAlignment="1">
      <alignment vertical="center"/>
    </xf>
    <xf numFmtId="165" fontId="16" fillId="0" borderId="9" xfId="11" applyNumberFormat="1" applyFont="1" applyFill="1" applyBorder="1" applyAlignment="1">
      <alignment vertical="center"/>
    </xf>
    <xf numFmtId="0" fontId="10" fillId="0" borderId="12" xfId="0" applyFont="1" applyBorder="1"/>
    <xf numFmtId="3" fontId="16" fillId="0" borderId="7" xfId="0" applyNumberFormat="1" applyFont="1" applyBorder="1" applyAlignment="1">
      <alignment vertical="center"/>
    </xf>
    <xf numFmtId="3" fontId="17" fillId="0" borderId="7" xfId="0" applyNumberFormat="1" applyFont="1" applyBorder="1" applyAlignment="1">
      <alignment vertical="center"/>
    </xf>
    <xf numFmtId="3" fontId="4" fillId="0" borderId="7" xfId="0" applyNumberFormat="1" applyFont="1" applyBorder="1" applyAlignment="1">
      <alignment vertical="center"/>
    </xf>
    <xf numFmtId="3" fontId="5" fillId="0" borderId="7" xfId="0" applyNumberFormat="1" applyFont="1" applyBorder="1" applyAlignment="1">
      <alignment vertical="center"/>
    </xf>
    <xf numFmtId="165" fontId="4" fillId="0" borderId="7" xfId="11" applyNumberFormat="1" applyFont="1" applyFill="1" applyBorder="1" applyAlignment="1">
      <alignment horizontal="left" vertical="center" wrapText="1"/>
    </xf>
    <xf numFmtId="165" fontId="16" fillId="0" borderId="19" xfId="11" applyNumberFormat="1" applyFont="1" applyFill="1" applyBorder="1" applyAlignment="1">
      <alignment vertical="center"/>
    </xf>
    <xf numFmtId="165" fontId="4" fillId="0" borderId="0" xfId="11" applyNumberFormat="1" applyFont="1"/>
    <xf numFmtId="165" fontId="8" fillId="0" borderId="0" xfId="11" applyNumberFormat="1" applyFont="1"/>
    <xf numFmtId="165" fontId="12" fillId="0" borderId="0" xfId="11" applyNumberFormat="1" applyFont="1" applyAlignment="1">
      <alignment vertical="center"/>
    </xf>
    <xf numFmtId="165" fontId="11" fillId="0" borderId="0" xfId="11" applyNumberFormat="1" applyFont="1"/>
    <xf numFmtId="165" fontId="9" fillId="0" borderId="0" xfId="11" applyNumberFormat="1" applyFont="1"/>
    <xf numFmtId="43" fontId="3" fillId="0" borderId="7" xfId="11" applyFont="1" applyBorder="1" applyAlignment="1">
      <alignment vertical="center"/>
    </xf>
    <xf numFmtId="43" fontId="3" fillId="0" borderId="3" xfId="11" applyFont="1" applyBorder="1" applyAlignment="1">
      <alignment vertical="center"/>
    </xf>
    <xf numFmtId="43" fontId="16" fillId="0" borderId="7" xfId="11" applyFont="1" applyBorder="1" applyAlignment="1">
      <alignment vertical="center"/>
    </xf>
    <xf numFmtId="43" fontId="17" fillId="0" borderId="7" xfId="11" applyFont="1" applyBorder="1" applyAlignment="1">
      <alignment vertical="center"/>
    </xf>
    <xf numFmtId="43" fontId="17" fillId="0" borderId="2" xfId="11" applyFont="1" applyBorder="1" applyAlignment="1">
      <alignment vertical="center"/>
    </xf>
    <xf numFmtId="43" fontId="4" fillId="0" borderId="7" xfId="11" applyFont="1" applyBorder="1" applyAlignment="1">
      <alignment vertical="center"/>
    </xf>
    <xf numFmtId="43" fontId="5" fillId="0" borderId="7" xfId="11" applyFont="1" applyBorder="1" applyAlignment="1">
      <alignment vertical="center"/>
    </xf>
    <xf numFmtId="43" fontId="5" fillId="0" borderId="3" xfId="11" applyFont="1" applyBorder="1" applyAlignment="1">
      <alignment vertical="center"/>
    </xf>
    <xf numFmtId="43" fontId="3" fillId="0" borderId="2" xfId="11" applyFont="1" applyFill="1" applyBorder="1" applyAlignment="1">
      <alignment vertical="center" wrapText="1"/>
    </xf>
    <xf numFmtId="43" fontId="4" fillId="0" borderId="7" xfId="11" applyFont="1" applyFill="1" applyBorder="1" applyAlignment="1">
      <alignment horizontal="left" vertical="center" wrapText="1"/>
    </xf>
    <xf numFmtId="43" fontId="16" fillId="0" borderId="19" xfId="11" applyFont="1" applyFill="1" applyBorder="1" applyAlignment="1">
      <alignment vertical="center"/>
    </xf>
    <xf numFmtId="3" fontId="11" fillId="0" borderId="0" xfId="0" applyNumberFormat="1" applyFont="1"/>
    <xf numFmtId="0" fontId="4" fillId="0" borderId="0" xfId="0" applyFont="1" applyAlignment="1">
      <alignment vertical="center"/>
    </xf>
    <xf numFmtId="3" fontId="4" fillId="0" borderId="3" xfId="0" applyNumberFormat="1" applyFont="1" applyBorder="1" applyAlignment="1">
      <alignment vertical="center"/>
    </xf>
    <xf numFmtId="3" fontId="6" fillId="0" borderId="3" xfId="0" applyNumberFormat="1" applyFont="1" applyBorder="1" applyAlignment="1">
      <alignment vertical="center"/>
    </xf>
    <xf numFmtId="3" fontId="6" fillId="0" borderId="2" xfId="0" applyNumberFormat="1" applyFont="1" applyBorder="1" applyAlignment="1">
      <alignment vertical="center"/>
    </xf>
    <xf numFmtId="165" fontId="5" fillId="0" borderId="2" xfId="11" applyNumberFormat="1" applyFont="1" applyFill="1" applyBorder="1" applyAlignment="1">
      <alignment vertical="center" wrapText="1"/>
    </xf>
    <xf numFmtId="165" fontId="4" fillId="0" borderId="3" xfId="11" applyNumberFormat="1" applyFont="1" applyFill="1" applyBorder="1" applyAlignment="1">
      <alignment horizontal="left" vertical="center" wrapText="1"/>
    </xf>
    <xf numFmtId="165" fontId="4" fillId="0" borderId="11" xfId="11" applyNumberFormat="1" applyFont="1" applyFill="1" applyBorder="1" applyAlignment="1">
      <alignment vertical="center"/>
    </xf>
    <xf numFmtId="0" fontId="5" fillId="0" borderId="0" xfId="0" applyFont="1" applyAlignment="1">
      <alignment horizontal="right"/>
    </xf>
    <xf numFmtId="0" fontId="6" fillId="0" borderId="0" xfId="0" applyFont="1" applyAlignment="1">
      <alignment horizontal="center" vertical="center" wrapText="1"/>
    </xf>
    <xf numFmtId="0" fontId="16" fillId="0" borderId="13" xfId="0" applyFont="1" applyBorder="1" applyAlignment="1">
      <alignment horizontal="center" vertical="center"/>
    </xf>
    <xf numFmtId="0" fontId="3"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18" xfId="6" applyFont="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83743-E248-4EFF-A7EA-B26DD76D00D3}">
  <sheetPr>
    <pageSetUpPr fitToPage="1"/>
  </sheetPr>
  <dimension ref="A1:J44"/>
  <sheetViews>
    <sheetView tabSelected="1" zoomScale="85" zoomScaleNormal="85" workbookViewId="0">
      <selection activeCell="I8" sqref="I8"/>
    </sheetView>
  </sheetViews>
  <sheetFormatPr defaultColWidth="12.85546875" defaultRowHeight="15.75"/>
  <cols>
    <col min="1" max="1" width="7.28515625" style="6" customWidth="1"/>
    <col min="2" max="2" width="56.85546875" style="6" customWidth="1"/>
    <col min="3" max="4" width="14.5703125" style="6" customWidth="1"/>
    <col min="5" max="5" width="14.5703125" style="6" hidden="1" customWidth="1"/>
    <col min="6" max="7" width="12" style="6" customWidth="1"/>
    <col min="8" max="8" width="12.85546875" style="6"/>
    <col min="9" max="9" width="38.7109375" style="56" customWidth="1"/>
    <col min="10" max="10" width="23.5703125" style="56" bestFit="1" customWidth="1"/>
    <col min="11" max="16384" width="12.85546875" style="6"/>
  </cols>
  <sheetData>
    <row r="1" spans="1:10" ht="21" customHeight="1">
      <c r="A1" s="4"/>
      <c r="B1" s="4"/>
      <c r="C1" s="4"/>
      <c r="D1" s="80" t="s">
        <v>37</v>
      </c>
      <c r="E1" s="80"/>
      <c r="F1" s="80"/>
      <c r="G1" s="80"/>
    </row>
    <row r="2" spans="1:10" ht="18.75">
      <c r="A2" s="7"/>
      <c r="B2" s="7"/>
      <c r="C2" s="5"/>
      <c r="D2" s="5"/>
      <c r="E2" s="5"/>
      <c r="F2" s="5"/>
      <c r="G2" s="5"/>
    </row>
    <row r="3" spans="1:10" ht="27" customHeight="1">
      <c r="A3" s="22" t="s">
        <v>48</v>
      </c>
      <c r="B3" s="15"/>
      <c r="C3" s="16"/>
      <c r="D3" s="16"/>
      <c r="E3" s="16"/>
      <c r="F3" s="16"/>
      <c r="G3" s="16"/>
    </row>
    <row r="4" spans="1:10">
      <c r="A4" s="81"/>
      <c r="B4" s="81"/>
      <c r="C4" s="81"/>
      <c r="D4" s="81"/>
      <c r="E4" s="81"/>
      <c r="F4" s="81"/>
      <c r="G4" s="81"/>
    </row>
    <row r="5" spans="1:10" ht="17.25" customHeight="1">
      <c r="A5" s="82"/>
      <c r="B5" s="82"/>
      <c r="C5" s="82"/>
      <c r="D5" s="73"/>
      <c r="E5" s="25"/>
      <c r="F5" s="26"/>
      <c r="G5" s="23" t="s">
        <v>0</v>
      </c>
    </row>
    <row r="6" spans="1:10" s="17" customFormat="1" ht="34.9" customHeight="1">
      <c r="A6" s="83" t="s">
        <v>1</v>
      </c>
      <c r="B6" s="83" t="s">
        <v>2</v>
      </c>
      <c r="C6" s="84" t="s">
        <v>33</v>
      </c>
      <c r="D6" s="86" t="s">
        <v>46</v>
      </c>
      <c r="E6" s="86" t="s">
        <v>47</v>
      </c>
      <c r="F6" s="88" t="s">
        <v>34</v>
      </c>
      <c r="G6" s="89"/>
      <c r="I6" s="57"/>
      <c r="J6" s="57"/>
    </row>
    <row r="7" spans="1:10" s="17" customFormat="1" ht="45" customHeight="1">
      <c r="A7" s="83"/>
      <c r="B7" s="83"/>
      <c r="C7" s="85"/>
      <c r="D7" s="87"/>
      <c r="E7" s="87"/>
      <c r="F7" s="2" t="s">
        <v>33</v>
      </c>
      <c r="G7" s="3" t="s">
        <v>35</v>
      </c>
      <c r="I7" s="57"/>
      <c r="J7" s="57"/>
    </row>
    <row r="8" spans="1:10" s="29" customFormat="1" ht="21" customHeight="1">
      <c r="A8" s="27" t="s">
        <v>3</v>
      </c>
      <c r="B8" s="28" t="s">
        <v>38</v>
      </c>
      <c r="C8" s="44">
        <f>C9+C29</f>
        <v>10100000</v>
      </c>
      <c r="D8" s="53">
        <f>D9+D28+D29+D36</f>
        <v>2400236.9118790003</v>
      </c>
      <c r="E8" s="45">
        <f>E9+E28+E29+E36</f>
        <v>2313420.6071029995</v>
      </c>
      <c r="F8" s="61">
        <f>D8/C8*100</f>
        <v>23.764721899792082</v>
      </c>
      <c r="G8" s="61">
        <f>D8/E8*100</f>
        <v>103.75272462385115</v>
      </c>
      <c r="I8" s="58"/>
      <c r="J8" s="58"/>
    </row>
    <row r="9" spans="1:10" s="8" customFormat="1" ht="21" customHeight="1">
      <c r="A9" s="9" t="s">
        <v>5</v>
      </c>
      <c r="B9" s="10" t="s">
        <v>9</v>
      </c>
      <c r="C9" s="30">
        <f>SUM(C10:C17)+C23+C24+C25+C26+C27</f>
        <v>9556000</v>
      </c>
      <c r="D9" s="47">
        <f>D10+D11+D12+D13+D14+D15+D16+D17+D23+D24+D25+D26+D27</f>
        <v>2376319.3336750004</v>
      </c>
      <c r="E9" s="31">
        <f>E10+E11+E12+E13+E14+E15+E16+E17+E23+E24+E25+E26+E27</f>
        <v>2277222.0340869995</v>
      </c>
      <c r="F9" s="62">
        <f t="shared" ref="F9:F39" si="0">D9/C9*100</f>
        <v>24.867301524434914</v>
      </c>
      <c r="G9" s="62">
        <f t="shared" ref="G9:G39" si="1">D9/E9*100</f>
        <v>104.3516748961957</v>
      </c>
      <c r="I9" s="59"/>
      <c r="J9" s="59"/>
    </row>
    <row r="10" spans="1:10" s="8" customFormat="1" ht="21" customHeight="1">
      <c r="A10" s="11">
        <v>1</v>
      </c>
      <c r="B10" s="12" t="s">
        <v>39</v>
      </c>
      <c r="C10" s="32">
        <v>667150</v>
      </c>
      <c r="D10" s="74">
        <v>168731.20088899997</v>
      </c>
      <c r="E10" s="50">
        <v>172785.518977</v>
      </c>
      <c r="F10" s="63">
        <f t="shared" si="0"/>
        <v>25.291343909015957</v>
      </c>
      <c r="G10" s="63">
        <f t="shared" si="1"/>
        <v>97.653554469145234</v>
      </c>
      <c r="I10" s="59"/>
      <c r="J10" s="59"/>
    </row>
    <row r="11" spans="1:10" s="8" customFormat="1" ht="21" customHeight="1">
      <c r="A11" s="11">
        <f>+A10+1</f>
        <v>2</v>
      </c>
      <c r="B11" s="12" t="s">
        <v>10</v>
      </c>
      <c r="C11" s="32">
        <v>55000</v>
      </c>
      <c r="D11" s="74">
        <v>35626.616670000003</v>
      </c>
      <c r="E11" s="50">
        <v>9481.9583760000005</v>
      </c>
      <c r="F11" s="63">
        <f t="shared" si="0"/>
        <v>64.775666672727283</v>
      </c>
      <c r="G11" s="63">
        <f t="shared" si="1"/>
        <v>375.73057439458222</v>
      </c>
      <c r="I11" s="59"/>
      <c r="J11" s="59"/>
    </row>
    <row r="12" spans="1:10" s="8" customFormat="1" ht="21" customHeight="1">
      <c r="A12" s="11">
        <f>A11+1</f>
        <v>3</v>
      </c>
      <c r="B12" s="12" t="s">
        <v>11</v>
      </c>
      <c r="C12" s="32">
        <v>2435050</v>
      </c>
      <c r="D12" s="74">
        <v>958549.52529699996</v>
      </c>
      <c r="E12" s="50">
        <v>806657.91794399999</v>
      </c>
      <c r="F12" s="63">
        <f t="shared" si="0"/>
        <v>39.364675275538488</v>
      </c>
      <c r="G12" s="63">
        <f t="shared" si="1"/>
        <v>118.82974232003318</v>
      </c>
      <c r="I12" s="59"/>
      <c r="J12" s="59"/>
    </row>
    <row r="13" spans="1:10" s="8" customFormat="1" ht="21" customHeight="1">
      <c r="A13" s="11">
        <f>A12+1</f>
        <v>4</v>
      </c>
      <c r="B13" s="12" t="s">
        <v>12</v>
      </c>
      <c r="C13" s="33">
        <v>625000</v>
      </c>
      <c r="D13" s="75">
        <v>222062.72745899999</v>
      </c>
      <c r="E13" s="51">
        <v>272282.29869199998</v>
      </c>
      <c r="F13" s="64">
        <f t="shared" si="0"/>
        <v>35.530036393439993</v>
      </c>
      <c r="G13" s="64">
        <f t="shared" si="1"/>
        <v>81.556064615934758</v>
      </c>
      <c r="H13" s="72"/>
      <c r="I13" s="59"/>
      <c r="J13" s="59"/>
    </row>
    <row r="14" spans="1:10" s="8" customFormat="1" ht="21" customHeight="1">
      <c r="A14" s="11">
        <f>A13+1</f>
        <v>5</v>
      </c>
      <c r="B14" s="12" t="s">
        <v>13</v>
      </c>
      <c r="C14" s="33">
        <v>626000</v>
      </c>
      <c r="D14" s="75">
        <v>100670.263316</v>
      </c>
      <c r="E14" s="51">
        <v>188804.78995199999</v>
      </c>
      <c r="F14" s="64">
        <f t="shared" si="0"/>
        <v>16.081511711821086</v>
      </c>
      <c r="G14" s="64">
        <f t="shared" si="1"/>
        <v>53.319761295035725</v>
      </c>
      <c r="I14" s="59"/>
      <c r="J14" s="59"/>
    </row>
    <row r="15" spans="1:10" s="8" customFormat="1" ht="21" customHeight="1">
      <c r="A15" s="11">
        <f>A14+1</f>
        <v>6</v>
      </c>
      <c r="B15" s="12" t="s">
        <v>14</v>
      </c>
      <c r="C15" s="33">
        <v>524800</v>
      </c>
      <c r="D15" s="75">
        <v>116297.55140900001</v>
      </c>
      <c r="E15" s="51">
        <v>153506.54018000001</v>
      </c>
      <c r="F15" s="64">
        <f t="shared" si="0"/>
        <v>22.160356594702748</v>
      </c>
      <c r="G15" s="64">
        <f t="shared" si="1"/>
        <v>75.76064920271854</v>
      </c>
      <c r="I15" s="59"/>
      <c r="J15" s="59"/>
    </row>
    <row r="16" spans="1:10" s="8" customFormat="1" ht="21" customHeight="1">
      <c r="A16" s="11">
        <f>A15+1</f>
        <v>7</v>
      </c>
      <c r="B16" s="12" t="s">
        <v>15</v>
      </c>
      <c r="C16" s="33">
        <v>148000</v>
      </c>
      <c r="D16" s="75">
        <v>54812.985052000004</v>
      </c>
      <c r="E16" s="51">
        <v>56071.176845000002</v>
      </c>
      <c r="F16" s="64">
        <f t="shared" si="0"/>
        <v>37.035800710810811</v>
      </c>
      <c r="G16" s="64">
        <f t="shared" si="1"/>
        <v>97.756080995984675</v>
      </c>
      <c r="I16" s="59"/>
      <c r="J16" s="59"/>
    </row>
    <row r="17" spans="1:10" s="8" customFormat="1" ht="21" customHeight="1">
      <c r="A17" s="11">
        <v>8</v>
      </c>
      <c r="B17" s="12" t="s">
        <v>40</v>
      </c>
      <c r="C17" s="33">
        <f>SUM(C18:C22)</f>
        <v>4067000</v>
      </c>
      <c r="D17" s="76">
        <f>SUM(D18:D22)</f>
        <v>593480.78467600001</v>
      </c>
      <c r="E17" s="33">
        <f>SUM(E18:E22)</f>
        <v>530062.084822</v>
      </c>
      <c r="F17" s="65">
        <f t="shared" si="0"/>
        <v>14.592593672879273</v>
      </c>
      <c r="G17" s="65">
        <f t="shared" si="1"/>
        <v>111.96439090249149</v>
      </c>
      <c r="I17" s="59"/>
      <c r="J17" s="59"/>
    </row>
    <row r="18" spans="1:10" s="8" customFormat="1" ht="21" customHeight="1">
      <c r="A18" s="18" t="s">
        <v>8</v>
      </c>
      <c r="B18" s="19" t="s">
        <v>16</v>
      </c>
      <c r="C18" s="40"/>
      <c r="D18" s="74">
        <v>815.40295400000002</v>
      </c>
      <c r="E18" s="52">
        <v>217.016594</v>
      </c>
      <c r="F18" s="66"/>
      <c r="G18" s="66">
        <f t="shared" si="1"/>
        <v>375.73299763427309</v>
      </c>
      <c r="I18" s="59"/>
      <c r="J18" s="59"/>
    </row>
    <row r="19" spans="1:10" s="8" customFormat="1" ht="21" customHeight="1">
      <c r="A19" s="18" t="s">
        <v>8</v>
      </c>
      <c r="B19" s="19" t="s">
        <v>17</v>
      </c>
      <c r="C19" s="40">
        <v>15000</v>
      </c>
      <c r="D19" s="74">
        <v>5348.1289900000002</v>
      </c>
      <c r="E19" s="52">
        <v>1398.1718350000001</v>
      </c>
      <c r="F19" s="66">
        <f t="shared" si="0"/>
        <v>35.654193266666667</v>
      </c>
      <c r="G19" s="66">
        <f t="shared" si="1"/>
        <v>382.50870573429904</v>
      </c>
      <c r="I19" s="59"/>
      <c r="J19" s="59"/>
    </row>
    <row r="20" spans="1:10" s="8" customFormat="1" ht="21" customHeight="1">
      <c r="A20" s="18" t="s">
        <v>8</v>
      </c>
      <c r="B20" s="19" t="s">
        <v>19</v>
      </c>
      <c r="C20" s="32">
        <v>3900000</v>
      </c>
      <c r="D20" s="74">
        <v>567901.52537199995</v>
      </c>
      <c r="E20" s="50">
        <v>507798.09149399999</v>
      </c>
      <c r="F20" s="63">
        <f t="shared" si="0"/>
        <v>14.561577573641024</v>
      </c>
      <c r="G20" s="63">
        <f t="shared" si="1"/>
        <v>111.83608896622057</v>
      </c>
      <c r="I20" s="59"/>
      <c r="J20" s="59"/>
    </row>
    <row r="21" spans="1:10" s="8" customFormat="1" ht="21" customHeight="1">
      <c r="A21" s="18" t="s">
        <v>8</v>
      </c>
      <c r="B21" s="19" t="s">
        <v>18</v>
      </c>
      <c r="C21" s="33">
        <v>130000</v>
      </c>
      <c r="D21" s="75">
        <v>19271.76136</v>
      </c>
      <c r="E21" s="51">
        <v>20186.158998999999</v>
      </c>
      <c r="F21" s="64">
        <f t="shared" si="0"/>
        <v>14.824431815384614</v>
      </c>
      <c r="G21" s="64">
        <f t="shared" si="1"/>
        <v>95.47017518763576</v>
      </c>
      <c r="I21" s="59"/>
      <c r="J21" s="59"/>
    </row>
    <row r="22" spans="1:10" s="8" customFormat="1" ht="21" customHeight="1">
      <c r="A22" s="18" t="s">
        <v>8</v>
      </c>
      <c r="B22" s="19" t="s">
        <v>20</v>
      </c>
      <c r="C22" s="33">
        <v>22000</v>
      </c>
      <c r="D22" s="75">
        <v>143.96600000000001</v>
      </c>
      <c r="E22" s="51">
        <v>462.64589999999998</v>
      </c>
      <c r="F22" s="64">
        <f t="shared" si="0"/>
        <v>0.65439090909090913</v>
      </c>
      <c r="G22" s="64">
        <f t="shared" si="1"/>
        <v>31.117967326631451</v>
      </c>
      <c r="I22" s="59"/>
      <c r="J22" s="59"/>
    </row>
    <row r="23" spans="1:10" s="8" customFormat="1" ht="21" customHeight="1">
      <c r="A23" s="11">
        <v>9</v>
      </c>
      <c r="B23" s="12" t="s">
        <v>22</v>
      </c>
      <c r="C23" s="32">
        <v>54000</v>
      </c>
      <c r="D23" s="74">
        <v>8841.6141950000001</v>
      </c>
      <c r="E23" s="50">
        <v>7537.5064140000004</v>
      </c>
      <c r="F23" s="63">
        <f t="shared" si="0"/>
        <v>16.373359620370369</v>
      </c>
      <c r="G23" s="63">
        <f t="shared" si="1"/>
        <v>117.30158104512891</v>
      </c>
      <c r="I23" s="59"/>
      <c r="J23" s="59"/>
    </row>
    <row r="24" spans="1:10" s="8" customFormat="1" ht="48">
      <c r="A24" s="20">
        <f>A23+1</f>
        <v>10</v>
      </c>
      <c r="B24" s="34" t="s">
        <v>25</v>
      </c>
      <c r="C24" s="40">
        <v>0</v>
      </c>
      <c r="D24" s="74"/>
      <c r="E24" s="52"/>
      <c r="F24" s="66"/>
      <c r="G24" s="66"/>
      <c r="I24" s="59"/>
      <c r="J24" s="59"/>
    </row>
    <row r="25" spans="1:10" s="8" customFormat="1" ht="21" customHeight="1">
      <c r="A25" s="11">
        <v>11</v>
      </c>
      <c r="B25" s="12" t="s">
        <v>21</v>
      </c>
      <c r="C25" s="40">
        <v>130000</v>
      </c>
      <c r="D25" s="74">
        <v>56815.181879999996</v>
      </c>
      <c r="E25" s="52">
        <v>39452.562969999999</v>
      </c>
      <c r="F25" s="66">
        <f t="shared" si="0"/>
        <v>43.703986061538458</v>
      </c>
      <c r="G25" s="66">
        <f t="shared" si="1"/>
        <v>144.0088491163493</v>
      </c>
      <c r="I25" s="59"/>
      <c r="J25" s="59"/>
    </row>
    <row r="26" spans="1:10" s="8" customFormat="1" ht="21.6" customHeight="1">
      <c r="A26" s="11">
        <f>A25+1</f>
        <v>12</v>
      </c>
      <c r="B26" s="12" t="s">
        <v>24</v>
      </c>
      <c r="C26" s="40">
        <v>2000</v>
      </c>
      <c r="D26" s="74">
        <v>299.54450000000003</v>
      </c>
      <c r="E26" s="52">
        <v>366.29899999999998</v>
      </c>
      <c r="F26" s="66">
        <f t="shared" si="0"/>
        <v>14.977225000000002</v>
      </c>
      <c r="G26" s="66">
        <f t="shared" si="1"/>
        <v>81.775953524306658</v>
      </c>
      <c r="I26" s="59"/>
      <c r="J26" s="59"/>
    </row>
    <row r="27" spans="1:10" s="8" customFormat="1" ht="21.6" customHeight="1">
      <c r="A27" s="11">
        <f>A26+1</f>
        <v>13</v>
      </c>
      <c r="B27" s="12" t="s">
        <v>23</v>
      </c>
      <c r="C27" s="40">
        <f>172000+50000</f>
        <v>222000</v>
      </c>
      <c r="D27" s="74">
        <f>45794.469404+14336.868928</f>
        <v>60131.338331999999</v>
      </c>
      <c r="E27" s="52">
        <v>40213.379914999998</v>
      </c>
      <c r="F27" s="66">
        <f t="shared" si="0"/>
        <v>27.086188437837837</v>
      </c>
      <c r="G27" s="66">
        <f t="shared" si="1"/>
        <v>149.53067476322826</v>
      </c>
      <c r="I27" s="59"/>
      <c r="J27" s="59"/>
    </row>
    <row r="28" spans="1:10" s="43" customFormat="1" ht="21.6" customHeight="1">
      <c r="A28" s="9" t="s">
        <v>6</v>
      </c>
      <c r="B28" s="10" t="s">
        <v>36</v>
      </c>
      <c r="C28" s="46">
        <v>0</v>
      </c>
      <c r="D28" s="47">
        <v>0</v>
      </c>
      <c r="E28" s="53"/>
      <c r="F28" s="67"/>
      <c r="G28" s="67"/>
      <c r="I28" s="60"/>
      <c r="J28" s="60"/>
    </row>
    <row r="29" spans="1:10" s="43" customFormat="1" ht="21.6" customHeight="1">
      <c r="A29" s="9" t="s">
        <v>7</v>
      </c>
      <c r="B29" s="10" t="s">
        <v>41</v>
      </c>
      <c r="C29" s="46">
        <v>544000</v>
      </c>
      <c r="D29" s="47">
        <f>SUM(D30:D35)</f>
        <v>23917.578204000001</v>
      </c>
      <c r="E29" s="47">
        <f>SUM(E30:E35)</f>
        <v>36198.573015999995</v>
      </c>
      <c r="F29" s="68">
        <f t="shared" si="0"/>
        <v>4.396613640441176</v>
      </c>
      <c r="G29" s="68">
        <f t="shared" si="1"/>
        <v>66.07326259360633</v>
      </c>
      <c r="I29" s="60"/>
      <c r="J29" s="60"/>
    </row>
    <row r="30" spans="1:10" s="8" customFormat="1" ht="21.6" customHeight="1">
      <c r="A30" s="11">
        <v>1</v>
      </c>
      <c r="B30" s="12" t="s">
        <v>26</v>
      </c>
      <c r="C30" s="40"/>
      <c r="D30" s="74">
        <v>15011.091162000001</v>
      </c>
      <c r="E30" s="52">
        <v>26207.857929000002</v>
      </c>
      <c r="F30" s="66"/>
      <c r="G30" s="66">
        <f t="shared" si="1"/>
        <v>57.277062485101659</v>
      </c>
      <c r="I30" s="59"/>
      <c r="J30" s="59"/>
    </row>
    <row r="31" spans="1:10" s="8" customFormat="1" ht="21.6" customHeight="1">
      <c r="A31" s="11">
        <f>A30+1</f>
        <v>2</v>
      </c>
      <c r="B31" s="12" t="s">
        <v>27</v>
      </c>
      <c r="C31" s="40"/>
      <c r="D31" s="74"/>
      <c r="E31" s="52">
        <v>676.33799999999997</v>
      </c>
      <c r="F31" s="66"/>
      <c r="G31" s="66">
        <f t="shared" si="1"/>
        <v>0</v>
      </c>
      <c r="I31" s="59"/>
      <c r="J31" s="59"/>
    </row>
    <row r="32" spans="1:10" s="8" customFormat="1" ht="21.6" customHeight="1">
      <c r="A32" s="11">
        <f>A31+1</f>
        <v>3</v>
      </c>
      <c r="B32" s="12" t="s">
        <v>28</v>
      </c>
      <c r="C32" s="40"/>
      <c r="D32" s="74">
        <v>8884.3088769999995</v>
      </c>
      <c r="E32" s="52">
        <v>8266.8026449999998</v>
      </c>
      <c r="F32" s="66"/>
      <c r="G32" s="66">
        <f t="shared" si="1"/>
        <v>107.46971058240378</v>
      </c>
      <c r="I32" s="59"/>
      <c r="J32" s="59"/>
    </row>
    <row r="33" spans="1:10" s="8" customFormat="1" ht="21.6" customHeight="1">
      <c r="A33" s="11">
        <f>A32+1</f>
        <v>4</v>
      </c>
      <c r="B33" s="12" t="s">
        <v>29</v>
      </c>
      <c r="C33" s="40"/>
      <c r="D33" s="74"/>
      <c r="E33" s="52">
        <v>0</v>
      </c>
      <c r="F33" s="66"/>
      <c r="G33" s="66"/>
      <c r="I33" s="59"/>
      <c r="J33" s="59"/>
    </row>
    <row r="34" spans="1:10" s="8" customFormat="1" ht="21.6" customHeight="1">
      <c r="A34" s="11">
        <v>5</v>
      </c>
      <c r="B34" s="12" t="s">
        <v>30</v>
      </c>
      <c r="C34" s="40"/>
      <c r="D34" s="74"/>
      <c r="E34" s="52">
        <v>2.3610199999999999</v>
      </c>
      <c r="F34" s="66"/>
      <c r="G34" s="66">
        <f t="shared" si="1"/>
        <v>0</v>
      </c>
      <c r="I34" s="59"/>
      <c r="J34" s="59"/>
    </row>
    <row r="35" spans="1:10" s="8" customFormat="1" ht="21.6" customHeight="1">
      <c r="A35" s="11">
        <v>6</v>
      </c>
      <c r="B35" s="14" t="s">
        <v>31</v>
      </c>
      <c r="C35" s="40"/>
      <c r="D35" s="74">
        <v>22.178165</v>
      </c>
      <c r="E35" s="52">
        <v>1045.213422</v>
      </c>
      <c r="F35" s="66"/>
      <c r="G35" s="66">
        <f t="shared" si="1"/>
        <v>2.1218790854754257</v>
      </c>
      <c r="I35" s="59"/>
      <c r="J35" s="59"/>
    </row>
    <row r="36" spans="1:10" s="8" customFormat="1" ht="21.6" customHeight="1">
      <c r="A36" s="9" t="s">
        <v>45</v>
      </c>
      <c r="B36" s="35" t="s">
        <v>32</v>
      </c>
      <c r="C36" s="40"/>
      <c r="D36" s="74"/>
      <c r="E36" s="52"/>
      <c r="F36" s="66"/>
      <c r="G36" s="66"/>
      <c r="I36" s="59"/>
      <c r="J36" s="59"/>
    </row>
    <row r="37" spans="1:10" s="8" customFormat="1" ht="21" customHeight="1">
      <c r="A37" s="24" t="s">
        <v>4</v>
      </c>
      <c r="B37" s="36" t="s">
        <v>42</v>
      </c>
      <c r="C37" s="41">
        <f>C38+C39</f>
        <v>9142120</v>
      </c>
      <c r="D37" s="77">
        <f>D38+D39</f>
        <v>2241998.8890370005</v>
      </c>
      <c r="E37" s="41">
        <f>E38+E39</f>
        <v>1969183.6207660732</v>
      </c>
      <c r="F37" s="69">
        <f t="shared" si="0"/>
        <v>24.523840083448921</v>
      </c>
      <c r="G37" s="69">
        <f t="shared" si="1"/>
        <v>113.85423204793841</v>
      </c>
      <c r="I37" s="59"/>
      <c r="J37" s="59"/>
    </row>
    <row r="38" spans="1:10" s="8" customFormat="1" ht="21" customHeight="1">
      <c r="A38" s="13">
        <v>1</v>
      </c>
      <c r="B38" s="37" t="s">
        <v>43</v>
      </c>
      <c r="C38" s="42">
        <v>8506000</v>
      </c>
      <c r="D38" s="78">
        <v>2113565.2699640007</v>
      </c>
      <c r="E38" s="54">
        <v>1844490.2500432215</v>
      </c>
      <c r="F38" s="70">
        <f t="shared" si="0"/>
        <v>24.847934046132149</v>
      </c>
      <c r="G38" s="70">
        <f t="shared" si="1"/>
        <v>114.58804240979174</v>
      </c>
      <c r="I38" s="59"/>
      <c r="J38" s="59"/>
    </row>
    <row r="39" spans="1:10" s="8" customFormat="1" ht="21" customHeight="1">
      <c r="A39" s="38">
        <v>2</v>
      </c>
      <c r="B39" s="39" t="s">
        <v>44</v>
      </c>
      <c r="C39" s="48">
        <v>636120</v>
      </c>
      <c r="D39" s="79">
        <v>128433.61907299999</v>
      </c>
      <c r="E39" s="55">
        <v>124693.37072285166</v>
      </c>
      <c r="F39" s="71">
        <f t="shared" si="0"/>
        <v>20.19015579969188</v>
      </c>
      <c r="G39" s="71">
        <f t="shared" si="1"/>
        <v>102.99955669532869</v>
      </c>
      <c r="I39" s="59"/>
      <c r="J39" s="59"/>
    </row>
    <row r="40" spans="1:10" ht="15.95" customHeight="1">
      <c r="A40" s="49"/>
      <c r="B40" s="49"/>
      <c r="C40" s="49"/>
      <c r="D40" s="49"/>
      <c r="E40" s="49"/>
      <c r="F40" s="49"/>
      <c r="G40" s="49"/>
    </row>
    <row r="41" spans="1:10" ht="22.5" customHeight="1">
      <c r="A41" s="8"/>
      <c r="B41" s="21"/>
      <c r="C41" s="8"/>
      <c r="D41" s="8"/>
      <c r="E41" s="8"/>
      <c r="F41" s="8"/>
      <c r="G41" s="8"/>
    </row>
    <row r="42" spans="1:10" ht="18.75">
      <c r="A42" s="8"/>
      <c r="B42" s="21"/>
      <c r="C42" s="8"/>
      <c r="D42" s="8"/>
      <c r="E42" s="8"/>
      <c r="F42" s="8"/>
      <c r="G42" s="8"/>
    </row>
    <row r="43" spans="1:10" ht="18.75">
      <c r="A43" s="1"/>
      <c r="B43" s="21"/>
      <c r="C43" s="8"/>
      <c r="D43" s="8"/>
      <c r="E43" s="8"/>
      <c r="F43" s="8"/>
      <c r="G43" s="8"/>
    </row>
    <row r="44" spans="1:10" ht="18.75">
      <c r="A44" s="1"/>
      <c r="B44" s="21"/>
      <c r="C44" s="8"/>
      <c r="D44" s="8"/>
      <c r="E44" s="8"/>
      <c r="F44" s="8"/>
      <c r="G44" s="8"/>
    </row>
  </sheetData>
  <mergeCells count="9">
    <mergeCell ref="D1:G1"/>
    <mergeCell ref="A4:G4"/>
    <mergeCell ref="A5:C5"/>
    <mergeCell ref="A6:A7"/>
    <mergeCell ref="B6:B7"/>
    <mergeCell ref="C6:C7"/>
    <mergeCell ref="D6:D7"/>
    <mergeCell ref="E6:E7"/>
    <mergeCell ref="F6:G6"/>
  </mergeCells>
  <pageMargins left="0.25" right="0.25" top="0.75" bottom="0.75" header="0.3" footer="0.3"/>
  <pageSetup paperSize="9" scale="8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2023-04-12T03:13:45Z</cp:lastPrinted>
  <dcterms:created xsi:type="dcterms:W3CDTF">2018-08-22T07:49:45Z</dcterms:created>
  <dcterms:modified xsi:type="dcterms:W3CDTF">2023-04-12T03:13:48Z</dcterms:modified>
</cp:coreProperties>
</file>