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03. Cong khai ngan sach\Công khai thuc hien ngan sach nam 2023\Quy 1\"/>
    </mc:Choice>
  </mc:AlternateContent>
  <xr:revisionPtr revIDLastSave="0" documentId="13_ncr:1_{71830E13-411C-481A-B8F2-B940581B53C8}"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workbook>
</file>

<file path=xl/calcChain.xml><?xml version="1.0" encoding="utf-8"?>
<calcChain xmlns="http://schemas.openxmlformats.org/spreadsheetml/2006/main">
  <c r="E9" i="1" l="1"/>
  <c r="E25" i="1"/>
  <c r="D16" i="1"/>
  <c r="D25" i="1"/>
  <c r="E29" i="1"/>
  <c r="G11" i="1" l="1"/>
  <c r="G14" i="1"/>
  <c r="G16" i="1"/>
  <c r="G17" i="1"/>
  <c r="G18" i="1"/>
  <c r="G19" i="1"/>
  <c r="G20" i="1"/>
  <c r="G21" i="1"/>
  <c r="G22" i="1"/>
  <c r="G23" i="1"/>
  <c r="G24" i="1"/>
  <c r="G25" i="1"/>
  <c r="F11" i="1"/>
  <c r="F14" i="1"/>
  <c r="F16" i="1"/>
  <c r="F17" i="1"/>
  <c r="F27" i="1"/>
  <c r="F28" i="1"/>
  <c r="F30" i="1"/>
  <c r="F31" i="1"/>
  <c r="F32" i="1"/>
  <c r="E10" i="1" l="1"/>
  <c r="E8" i="1" s="1"/>
  <c r="D29" i="1"/>
  <c r="C29" i="1"/>
  <c r="C10" i="1"/>
  <c r="C9" i="1" s="1"/>
  <c r="C8" i="1" s="1"/>
  <c r="D10" i="1"/>
  <c r="A17" i="1"/>
  <c r="A18" i="1" s="1"/>
  <c r="A19" i="1" s="1"/>
  <c r="A20" i="1" s="1"/>
  <c r="A21" i="1" s="1"/>
  <c r="A22" i="1" s="1"/>
  <c r="A23" i="1" s="1"/>
  <c r="A24" i="1" s="1"/>
  <c r="A25" i="1" s="1"/>
  <c r="D9" i="1" l="1"/>
  <c r="D8" i="1" s="1"/>
  <c r="F10" i="1"/>
  <c r="G10" i="1"/>
  <c r="F29" i="1"/>
  <c r="F9" i="1" l="1"/>
  <c r="G9" i="1"/>
  <c r="G8" i="1"/>
  <c r="F8"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<sst xmlns="http://schemas.openxmlformats.org/spreadsheetml/2006/main" count="43" uniqueCount="42">
  <si>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</si>
  <si>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</si>
  <si>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</si>
  <si>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</si>
  <si>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</si>
  <si>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</si>
  <si>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</si>
  <si>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</si>
  <si>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</si>
  <si>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</si>
  <si>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</si>
  <si>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</si>
  <si>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</si>
  <si>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</si>
  <si>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</si>
  <si>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</si>
  <si>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</si>
  <si>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</si>
  <si>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</si>
  <si>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</si>
  <si>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</si>
  <si>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</si>
  <si>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</si>
  <si>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</si>
  <si>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</si>
  <si>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</si>
  <si>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</si>
  <si>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</si>
  <si>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</si>
  <si>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</si>
  <si>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</si>
  <si>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</si>
  <si>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</si>
  <si>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</si>
  <si>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</si>
  <si>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</si>
  <si>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</si>
  <si>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</si>
  <si>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</si>
  <si>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THỰC HIỆN
QUÝ 1</t>
  </si>
  <si>
    <t>Cùng kỳ</t>
  </si>
  <si>
    <t xml:space="preserve"> THỰC HIỆN CHI NGÂN SÁCH ĐỊA PHƯƠNG QUÝ I,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</si>
</sst>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4">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sz val="14"/>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i/>
      <sz val="12"/>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1" fillId="0" borderId="0"/>
    <xf numFmtId="0" fontId="12" fillId="0" borderId="0"/>
    <xf numFmtId="0" fontId="17" fillId="0" borderId="0"/>
    <xf numFmtId="0" fontId="1" fillId="0" borderId="0"/>
    <xf numFmtId="43" fontId="22" fillId="0" borderId="0" applyFont="0" applyFill="0" applyBorder="0" applyAlignment="0" applyProtection="0"/>
  </cellStyleXfs>
  <cellXfs count="61">
    <xf numFmtId="0" fontId="0" fillId="0" borderId="0" xfId="0"/>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right"/>
    </xf>
    <xf numFmtId="0" fontId="4" fillId="0" borderId="0" xfId="0" applyFont="1"/>
    <xf numFmtId="0" fontId="10"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applyAlignment="1">
      <alignment horizontal="center"/>
    </xf>
    <xf numFmtId="0" fontId="4" fillId="0" borderId="3" xfId="0" applyFont="1" applyBorder="1" applyAlignment="1">
      <alignment horizontal="center"/>
    </xf>
    <xf numFmtId="0" fontId="14" fillId="0" borderId="3" xfId="0" applyFont="1" applyBorder="1" applyAlignment="1">
      <alignment horizontal="center"/>
    </xf>
    <xf numFmtId="0" fontId="3" fillId="0" borderId="3" xfId="0" applyFont="1" applyBorder="1" applyAlignment="1">
      <alignment horizontal="center"/>
    </xf>
    <xf numFmtId="0" fontId="10" fillId="0" borderId="0" xfId="0" applyFont="1"/>
    <xf numFmtId="0" fontId="4" fillId="0" borderId="3" xfId="0" applyFont="1" applyBorder="1"/>
    <xf numFmtId="0" fontId="5" fillId="0" borderId="3" xfId="0" applyFont="1" applyBorder="1"/>
    <xf numFmtId="0" fontId="4" fillId="0" borderId="4" xfId="0" applyFont="1" applyBorder="1"/>
    <xf numFmtId="0" fontId="8" fillId="0" borderId="0" xfId="0" applyFont="1"/>
    <xf numFmtId="0" fontId="4" fillId="0" borderId="3" xfId="0" applyFont="1" applyBorder="1" applyAlignment="1">
      <alignment horizontal="center" vertical="center"/>
    </xf>
    <xf numFmtId="0" fontId="5" fillId="0" borderId="2" xfId="0" applyFont="1" applyBorder="1"/>
    <xf numFmtId="0" fontId="4" fillId="0" borderId="4" xfId="0" applyFont="1" applyBorder="1" applyAlignment="1">
      <alignment horizontal="center"/>
    </xf>
    <xf numFmtId="0" fontId="14" fillId="0" borderId="3" xfId="0" applyFont="1" applyBorder="1"/>
    <xf numFmtId="3" fontId="6" fillId="0" borderId="3" xfId="0" applyNumberFormat="1" applyFont="1" applyBorder="1"/>
    <xf numFmtId="0" fontId="4" fillId="0" borderId="3" xfId="0" applyFont="1" applyBorder="1" applyAlignment="1">
      <alignment horizontal="justify" wrapText="1"/>
    </xf>
    <xf numFmtId="0" fontId="4" fillId="0" borderId="3" xfId="0" applyFont="1" applyBorder="1" applyAlignment="1">
      <alignment horizontal="left" wrapText="1"/>
    </xf>
    <xf numFmtId="0" fontId="3" fillId="0" borderId="3" xfId="0" applyFont="1" applyBorder="1" applyAlignment="1">
      <alignment horizontal="left" wrapText="1"/>
    </xf>
    <xf numFmtId="0" fontId="18" fillId="0" borderId="0" xfId="0" applyFont="1"/>
    <xf numFmtId="0" fontId="19" fillId="0" borderId="0" xfId="0" applyFont="1"/>
    <xf numFmtId="0" fontId="11" fillId="0" borderId="0" xfId="0" applyFont="1" applyAlignment="1">
      <alignment horizontal="right"/>
    </xf>
    <xf numFmtId="0" fontId="5" fillId="0" borderId="0" xfId="0" applyFont="1" applyAlignment="1">
      <alignment horizontal="center"/>
    </xf>
    <xf numFmtId="3" fontId="23" fillId="0" borderId="3" xfId="0" applyNumberFormat="1" applyFont="1" applyBorder="1"/>
    <xf numFmtId="0" fontId="9" fillId="0" borderId="0" xfId="0" applyFont="1"/>
    <xf numFmtId="3" fontId="5" fillId="0" borderId="3" xfId="0" applyNumberFormat="1" applyFont="1" applyBorder="1"/>
    <xf numFmtId="3" fontId="4" fillId="0" borderId="4" xfId="0" applyNumberFormat="1" applyFont="1" applyBorder="1"/>
    <xf numFmtId="3" fontId="5" fillId="0" borderId="2" xfId="0" applyNumberFormat="1" applyFont="1" applyBorder="1"/>
    <xf numFmtId="0" fontId="9" fillId="0" borderId="0" xfId="0" applyFont="1" applyAlignment="1">
      <alignment horizontal="centerContinuous"/>
    </xf>
    <xf numFmtId="43" fontId="5" fillId="0" borderId="2" xfId="11" applyFont="1" applyBorder="1"/>
    <xf numFmtId="43" fontId="5" fillId="0" borderId="3" xfId="11" applyFont="1" applyBorder="1"/>
    <xf numFmtId="43" fontId="6" fillId="0" borderId="3" xfId="11" applyFont="1" applyBorder="1"/>
    <xf numFmtId="43" fontId="23" fillId="0" borderId="3" xfId="11" applyFont="1" applyBorder="1"/>
    <xf numFmtId="43" fontId="4" fillId="0" borderId="4" xfId="11" applyFont="1" applyBorder="1"/>
    <xf numFmtId="0" fontId="14" fillId="0" borderId="10" xfId="0" applyFont="1" applyBorder="1" applyAlignment="1">
      <alignment horizontal="center"/>
    </xf>
    <xf numFmtId="0" fontId="14" fillId="0" borderId="10" xfId="0" applyFont="1" applyBorder="1"/>
    <xf numFmtId="3" fontId="4" fillId="0" borderId="10" xfId="0" applyNumberFormat="1" applyFont="1" applyBorder="1"/>
    <xf numFmtId="43" fontId="4" fillId="0" borderId="10" xfId="11" applyFont="1" applyBorder="1"/>
    <xf numFmtId="0" fontId="5" fillId="0" borderId="4" xfId="0" applyFont="1" applyBorder="1" applyAlignment="1">
      <alignment horizontal="center" vertical="center"/>
    </xf>
    <xf numFmtId="0" fontId="16" fillId="0" borderId="4" xfId="0" applyFont="1" applyBorder="1" applyAlignment="1">
      <alignment wrapText="1"/>
    </xf>
    <xf numFmtId="3" fontId="5" fillId="0" borderId="4" xfId="0" applyNumberFormat="1" applyFont="1" applyBorder="1"/>
    <xf numFmtId="43" fontId="5" fillId="0" borderId="4" xfId="11" applyFont="1" applyBorder="1"/>
    <xf numFmtId="43" fontId="6" fillId="0" borderId="3" xfId="11" applyFont="1" applyFill="1" applyBorder="1"/>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20" fillId="0" borderId="0" xfId="0" applyFont="1" applyAlignment="1">
      <alignment horizontal="right"/>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0" borderId="8" xfId="6" applyFont="1" applyBorder="1" applyAlignment="1">
      <alignment horizontal="center" vertical="center" wrapText="1"/>
    </xf>
    <xf numFmtId="0" fontId="7" fillId="0" borderId="9"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abSelected="1" topLeftCell="A19" workbookViewId="0">
      <selection activeCell="K8" sqref="K8"/>
    </sheetView>
  </sheetViews>
  <sheetFormatPr defaultColWidth="12.85546875" defaultRowHeight="15.75"/>
  <cols>
    <col min="1" max="1" width="6.28515625" style="5" customWidth="1"/>
    <col min="2" max="2" width="45.140625" style="5" customWidth="1"/>
    <col min="3" max="4" width="15.28515625" style="5" customWidth="1"/>
    <col min="5" max="5" width="13" style="5" hidden="1" customWidth="1"/>
    <col min="6" max="7" width="13.5703125" style="4" customWidth="1"/>
    <col min="8" max="16384" width="12.85546875" style="5"/>
  </cols>
  <sheetData>
    <row r="1" spans="1:7" ht="21" customHeight="1">
      <c r="A1" s="3"/>
      <c r="B1" s="3"/>
      <c r="C1" s="4"/>
      <c r="D1" s="35"/>
      <c r="E1" s="35"/>
      <c r="F1" s="50" t="s">
        <v>25</v>
      </c>
      <c r="G1" s="50"/>
    </row>
    <row r="2" spans="1:7" ht="18.75">
      <c r="A2" s="3"/>
      <c r="B2" s="3"/>
      <c r="C2" s="4"/>
      <c r="D2" s="35"/>
      <c r="E2" s="35"/>
      <c r="F2" s="29"/>
      <c r="G2" s="29"/>
    </row>
    <row r="3" spans="1:7">
      <c r="A3" s="51" t="s">
        <v>41</v>
      </c>
      <c r="B3" s="51"/>
      <c r="C3" s="51"/>
      <c r="D3" s="51"/>
      <c r="E3" s="51"/>
      <c r="F3" s="51"/>
      <c r="G3" s="51"/>
    </row>
    <row r="4" spans="1:7">
      <c r="A4" s="52"/>
      <c r="B4" s="52"/>
      <c r="C4" s="52"/>
      <c r="D4" s="52"/>
      <c r="E4" s="52"/>
      <c r="F4" s="52"/>
      <c r="G4" s="52"/>
    </row>
    <row r="5" spans="1:7" ht="19.5" customHeight="1">
      <c r="A5" s="6"/>
      <c r="B5" s="6"/>
      <c r="C5" s="7"/>
      <c r="D5" s="53" t="s">
        <v>0</v>
      </c>
      <c r="E5" s="53"/>
      <c r="F5" s="53"/>
      <c r="G5" s="53"/>
    </row>
    <row r="6" spans="1:7" s="17" customFormat="1" ht="37.5" customHeight="1">
      <c r="A6" s="54" t="s">
        <v>1</v>
      </c>
      <c r="B6" s="54" t="s">
        <v>2</v>
      </c>
      <c r="C6" s="55" t="s">
        <v>22</v>
      </c>
      <c r="D6" s="57" t="s">
        <v>39</v>
      </c>
      <c r="E6" s="57" t="s">
        <v>40</v>
      </c>
      <c r="F6" s="59" t="s">
        <v>23</v>
      </c>
      <c r="G6" s="60"/>
    </row>
    <row r="7" spans="1:7" s="17" customFormat="1" ht="49.5" customHeight="1">
      <c r="A7" s="54"/>
      <c r="B7" s="54"/>
      <c r="C7" s="56"/>
      <c r="D7" s="58"/>
      <c r="E7" s="58"/>
      <c r="F7" s="1" t="s">
        <v>22</v>
      </c>
      <c r="G7" s="2" t="s">
        <v>24</v>
      </c>
    </row>
    <row r="8" spans="1:7" s="31" customFormat="1" ht="20.100000000000001" customHeight="1">
      <c r="A8" s="8"/>
      <c r="B8" s="19" t="s">
        <v>9</v>
      </c>
      <c r="C8" s="34">
        <f>C9+C29+191635</f>
        <v>23054301</v>
      </c>
      <c r="D8" s="34">
        <f>D9+D29</f>
        <v>4998498.7609480005</v>
      </c>
      <c r="E8" s="34">
        <f>E9+E29</f>
        <v>4384741.9926960003</v>
      </c>
      <c r="F8" s="36">
        <f>D8/C8*100</f>
        <v>21.681415372116465</v>
      </c>
      <c r="G8" s="36">
        <f>D8/E8*100</f>
        <v>113.99755719434306</v>
      </c>
    </row>
    <row r="9" spans="1:7" s="7" customFormat="1" ht="20.100000000000001" customHeight="1">
      <c r="A9" s="9" t="s">
        <v>3</v>
      </c>
      <c r="B9" s="15" t="s">
        <v>26</v>
      </c>
      <c r="C9" s="32">
        <f>C10+C14+C26+C27+C28</f>
        <v>18758414</v>
      </c>
      <c r="D9" s="32">
        <f>D10+D14</f>
        <v>4014602.8388480004</v>
      </c>
      <c r="E9" s="32">
        <f>E10+E14</f>
        <v>3851843.9926960003</v>
      </c>
      <c r="F9" s="37">
        <f t="shared" ref="F9:F32" si="0">D9/C9*100</f>
        <v>21.401611238817953</v>
      </c>
      <c r="G9" s="37">
        <f t="shared" ref="G9:G25" si="1">D9/E9*100</f>
        <v>104.225478665819</v>
      </c>
    </row>
    <row r="10" spans="1:7" s="7" customFormat="1" ht="20.100000000000001" customHeight="1">
      <c r="A10" s="9" t="s">
        <v>5</v>
      </c>
      <c r="B10" s="15" t="s">
        <v>14</v>
      </c>
      <c r="C10" s="32">
        <f>C11+C12+C13</f>
        <v>5039973</v>
      </c>
      <c r="D10" s="32">
        <f>D11+D12+D13</f>
        <v>1385075.2655210001</v>
      </c>
      <c r="E10" s="32">
        <f>E11+E12+E13</f>
        <v>1282305.075</v>
      </c>
      <c r="F10" s="37">
        <f t="shared" si="0"/>
        <v>27.481799317595552</v>
      </c>
      <c r="G10" s="37">
        <f t="shared" si="1"/>
        <v>108.01448832455102</v>
      </c>
    </row>
    <row r="11" spans="1:7" s="7" customFormat="1" ht="20.100000000000001" customHeight="1">
      <c r="A11" s="10">
        <v>1</v>
      </c>
      <c r="B11" s="14" t="s">
        <v>15</v>
      </c>
      <c r="C11" s="22">
        <v>5039973</v>
      </c>
      <c r="D11" s="22">
        <v>1385075.2655210001</v>
      </c>
      <c r="E11" s="22">
        <v>1282305.075</v>
      </c>
      <c r="F11" s="38">
        <f t="shared" si="0"/>
        <v>27.481799317595552</v>
      </c>
      <c r="G11" s="38">
        <f t="shared" si="1"/>
        <v>108.01448832455102</v>
      </c>
    </row>
    <row r="12" spans="1:7" s="13" customFormat="1" ht="63" customHeight="1">
      <c r="A12" s="18">
        <v>2</v>
      </c>
      <c r="B12" s="23" t="s">
        <v>16</v>
      </c>
      <c r="C12" s="22"/>
      <c r="D12" s="22"/>
      <c r="E12" s="22"/>
      <c r="F12" s="38"/>
      <c r="G12" s="38"/>
    </row>
    <row r="13" spans="1:7" s="7" customFormat="1" ht="20.100000000000001" customHeight="1">
      <c r="A13" s="10">
        <v>3</v>
      </c>
      <c r="B13" s="24" t="s">
        <v>17</v>
      </c>
      <c r="C13" s="22"/>
      <c r="D13" s="22"/>
      <c r="E13" s="22"/>
      <c r="F13" s="38"/>
      <c r="G13" s="38"/>
    </row>
    <row r="14" spans="1:7" s="31" customFormat="1" ht="20.100000000000001" customHeight="1">
      <c r="A14" s="9" t="s">
        <v>38</v>
      </c>
      <c r="B14" s="15" t="s">
        <v>10</v>
      </c>
      <c r="C14" s="30">
        <v>13333168</v>
      </c>
      <c r="D14" s="30">
        <v>2629527.5733270003</v>
      </c>
      <c r="E14" s="30">
        <v>2569538.9176960001</v>
      </c>
      <c r="F14" s="39">
        <f t="shared" si="0"/>
        <v>19.72170134904923</v>
      </c>
      <c r="G14" s="39">
        <f t="shared" si="1"/>
        <v>102.33460778577307</v>
      </c>
    </row>
    <row r="15" spans="1:7" s="7" customFormat="1" ht="20.100000000000001" customHeight="1">
      <c r="A15" s="9"/>
      <c r="B15" s="21" t="s">
        <v>18</v>
      </c>
      <c r="C15" s="22"/>
      <c r="D15" s="22"/>
      <c r="E15" s="22"/>
      <c r="F15" s="38"/>
      <c r="G15" s="38"/>
    </row>
    <row r="16" spans="1:7" s="7" customFormat="1" ht="20.100000000000001" customHeight="1">
      <c r="A16" s="10">
        <v>1</v>
      </c>
      <c r="B16" s="21" t="s">
        <v>19</v>
      </c>
      <c r="C16" s="22">
        <v>6531606</v>
      </c>
      <c r="D16" s="22">
        <f>1249816.749371-788.4</f>
        <v>1249028.3493710002</v>
      </c>
      <c r="E16" s="22">
        <v>1185797.4344260001</v>
      </c>
      <c r="F16" s="38">
        <f t="shared" si="0"/>
        <v>19.122836701586106</v>
      </c>
      <c r="G16" s="38">
        <f t="shared" si="1"/>
        <v>105.33235383289623</v>
      </c>
    </row>
    <row r="17" spans="1:7" s="7" customFormat="1" ht="20.100000000000001" customHeight="1">
      <c r="A17" s="10">
        <f>A16+1</f>
        <v>2</v>
      </c>
      <c r="B17" s="21" t="s">
        <v>20</v>
      </c>
      <c r="C17" s="22">
        <v>34360</v>
      </c>
      <c r="D17" s="22">
        <v>8199.5954980000006</v>
      </c>
      <c r="E17" s="22">
        <v>7915.2914709999995</v>
      </c>
      <c r="F17" s="38">
        <f t="shared" si="0"/>
        <v>23.863782008149013</v>
      </c>
      <c r="G17" s="38">
        <f t="shared" si="1"/>
        <v>103.59183269550631</v>
      </c>
    </row>
    <row r="18" spans="1:7" s="7" customFormat="1" ht="20.100000000000001" customHeight="1">
      <c r="A18" s="10">
        <f t="shared" ref="A18:A25" si="2">A17+1</f>
        <v>3</v>
      </c>
      <c r="B18" s="21" t="s">
        <v>27</v>
      </c>
      <c r="C18" s="22"/>
      <c r="D18" s="22">
        <v>347157.07702700002</v>
      </c>
      <c r="E18" s="22">
        <v>380161.65070300002</v>
      </c>
      <c r="F18" s="38"/>
      <c r="G18" s="38">
        <f t="shared" si="1"/>
        <v>91.31827904919723</v>
      </c>
    </row>
    <row r="19" spans="1:7" s="7" customFormat="1" ht="20.100000000000001" customHeight="1">
      <c r="A19" s="10">
        <f t="shared" si="2"/>
        <v>4</v>
      </c>
      <c r="B19" s="21" t="s">
        <v>28</v>
      </c>
      <c r="C19" s="22"/>
      <c r="D19" s="22">
        <v>27240.610220999999</v>
      </c>
      <c r="E19" s="22">
        <v>19446.114393</v>
      </c>
      <c r="F19" s="38"/>
      <c r="G19" s="38">
        <f t="shared" si="1"/>
        <v>140.08253613280078</v>
      </c>
    </row>
    <row r="20" spans="1:7" s="7" customFormat="1" ht="20.100000000000001" customHeight="1">
      <c r="A20" s="10">
        <f t="shared" si="2"/>
        <v>5</v>
      </c>
      <c r="B20" s="21" t="s">
        <v>29</v>
      </c>
      <c r="C20" s="22"/>
      <c r="D20" s="22">
        <v>14007.357507999999</v>
      </c>
      <c r="E20" s="22">
        <v>10411.164107000001</v>
      </c>
      <c r="F20" s="38"/>
      <c r="G20" s="38">
        <f t="shared" si="1"/>
        <v>134.54170315673036</v>
      </c>
    </row>
    <row r="21" spans="1:7" s="7" customFormat="1" ht="20.100000000000001" customHeight="1">
      <c r="A21" s="10">
        <f t="shared" si="2"/>
        <v>6</v>
      </c>
      <c r="B21" s="21" t="s">
        <v>30</v>
      </c>
      <c r="C21" s="22"/>
      <c r="D21" s="22">
        <v>13320.085805999999</v>
      </c>
      <c r="E21" s="22">
        <v>10107.045173</v>
      </c>
      <c r="F21" s="38"/>
      <c r="G21" s="38">
        <f t="shared" si="1"/>
        <v>131.79010856291933</v>
      </c>
    </row>
    <row r="22" spans="1:7" s="7" customFormat="1" ht="20.100000000000001" customHeight="1">
      <c r="A22" s="10">
        <f t="shared" si="2"/>
        <v>7</v>
      </c>
      <c r="B22" s="21" t="s">
        <v>31</v>
      </c>
      <c r="C22" s="22"/>
      <c r="D22" s="22">
        <v>35078.322291999997</v>
      </c>
      <c r="E22" s="22">
        <v>42809.294375999998</v>
      </c>
      <c r="F22" s="38"/>
      <c r="G22" s="38">
        <f t="shared" si="1"/>
        <v>81.940902795318706</v>
      </c>
    </row>
    <row r="23" spans="1:7" s="7" customFormat="1" ht="20.100000000000001" customHeight="1">
      <c r="A23" s="10">
        <f t="shared" si="2"/>
        <v>8</v>
      </c>
      <c r="B23" s="21" t="s">
        <v>32</v>
      </c>
      <c r="C23" s="22"/>
      <c r="D23" s="22">
        <v>105677.63690500001</v>
      </c>
      <c r="E23" s="22">
        <v>162072.59617599999</v>
      </c>
      <c r="F23" s="38"/>
      <c r="G23" s="38">
        <f t="shared" si="1"/>
        <v>65.203889737313247</v>
      </c>
    </row>
    <row r="24" spans="1:7" s="7" customFormat="1" ht="20.100000000000001" customHeight="1">
      <c r="A24" s="10">
        <f t="shared" si="2"/>
        <v>9</v>
      </c>
      <c r="B24" s="21" t="s">
        <v>33</v>
      </c>
      <c r="C24" s="22"/>
      <c r="D24" s="22">
        <v>456553.80812300002</v>
      </c>
      <c r="E24" s="22">
        <v>432267.09031200001</v>
      </c>
      <c r="F24" s="38"/>
      <c r="G24" s="38">
        <f t="shared" si="1"/>
        <v>105.61845172933948</v>
      </c>
    </row>
    <row r="25" spans="1:7" s="7" customFormat="1" ht="20.100000000000001" customHeight="1">
      <c r="A25" s="10">
        <f t="shared" si="2"/>
        <v>10</v>
      </c>
      <c r="B25" s="21" t="s">
        <v>21</v>
      </c>
      <c r="C25" s="22"/>
      <c r="D25" s="22">
        <f>173046.7429-11.18-412.1351</f>
        <v>172623.4278</v>
      </c>
      <c r="E25" s="22">
        <f>184160.539176-900</f>
        <v>183260.53917599999</v>
      </c>
      <c r="F25" s="49"/>
      <c r="G25" s="49">
        <f t="shared" si="1"/>
        <v>94.195634573690569</v>
      </c>
    </row>
    <row r="26" spans="1:7" s="7" customFormat="1" ht="20.100000000000001" customHeight="1">
      <c r="A26" s="12" t="s">
        <v>6</v>
      </c>
      <c r="B26" s="25" t="s">
        <v>11</v>
      </c>
      <c r="C26" s="22">
        <v>0</v>
      </c>
      <c r="D26" s="22"/>
      <c r="E26" s="22"/>
      <c r="F26" s="38"/>
      <c r="G26" s="38"/>
    </row>
    <row r="27" spans="1:7" s="7" customFormat="1" ht="20.100000000000001" customHeight="1">
      <c r="A27" s="9" t="s">
        <v>7</v>
      </c>
      <c r="B27" s="15" t="s">
        <v>12</v>
      </c>
      <c r="C27" s="22">
        <v>1440</v>
      </c>
      <c r="D27" s="22"/>
      <c r="E27" s="22"/>
      <c r="F27" s="38">
        <f t="shared" si="0"/>
        <v>0</v>
      </c>
      <c r="G27" s="38"/>
    </row>
    <row r="28" spans="1:7" s="7" customFormat="1" ht="20.100000000000001" customHeight="1">
      <c r="A28" s="9" t="s">
        <v>8</v>
      </c>
      <c r="B28" s="15" t="s">
        <v>13</v>
      </c>
      <c r="C28" s="22">
        <v>383833</v>
      </c>
      <c r="D28" s="22"/>
      <c r="E28" s="22"/>
      <c r="F28" s="38">
        <f t="shared" si="0"/>
        <v>0</v>
      </c>
      <c r="G28" s="38"/>
    </row>
    <row r="29" spans="1:7" s="7" customFormat="1" ht="32.25">
      <c r="A29" s="45" t="s">
        <v>4</v>
      </c>
      <c r="B29" s="46" t="s">
        <v>34</v>
      </c>
      <c r="C29" s="47">
        <f>SUM(C30:C32)</f>
        <v>4104252</v>
      </c>
      <c r="D29" s="47">
        <f>SUM(D30:D32)</f>
        <v>983895.92209999997</v>
      </c>
      <c r="E29" s="47">
        <f>SUM(E30:E32)</f>
        <v>532898</v>
      </c>
      <c r="F29" s="48">
        <f t="shared" si="0"/>
        <v>23.972600174160846</v>
      </c>
      <c r="G29" s="48"/>
    </row>
    <row r="30" spans="1:7" s="26" customFormat="1" ht="18.75" hidden="1">
      <c r="A30" s="41">
        <v>1</v>
      </c>
      <c r="B30" s="42" t="s">
        <v>35</v>
      </c>
      <c r="C30" s="43">
        <v>1539678</v>
      </c>
      <c r="D30" s="43">
        <v>370595.92209999997</v>
      </c>
      <c r="E30" s="43">
        <v>532898</v>
      </c>
      <c r="F30" s="44">
        <f t="shared" si="0"/>
        <v>24.069703022320247</v>
      </c>
      <c r="G30" s="44"/>
    </row>
    <row r="31" spans="1:7" s="27" customFormat="1" ht="18.75" hidden="1">
      <c r="A31" s="11">
        <v>2</v>
      </c>
      <c r="B31" s="21" t="s">
        <v>36</v>
      </c>
      <c r="C31" s="22">
        <v>2453200</v>
      </c>
      <c r="D31" s="22">
        <v>613300</v>
      </c>
      <c r="E31" s="22"/>
      <c r="F31" s="38">
        <f t="shared" si="0"/>
        <v>25</v>
      </c>
      <c r="G31" s="38"/>
    </row>
    <row r="32" spans="1:7" s="26" customFormat="1" ht="18.75" hidden="1">
      <c r="A32" s="20">
        <v>3</v>
      </c>
      <c r="B32" s="16" t="s">
        <v>37</v>
      </c>
      <c r="C32" s="33">
        <v>111374</v>
      </c>
      <c r="D32" s="33"/>
      <c r="E32" s="33"/>
      <c r="F32" s="40">
        <f t="shared" si="0"/>
        <v>0</v>
      </c>
      <c r="G32" s="40"/>
    </row>
    <row r="33" spans="1:7" ht="18.75">
      <c r="A33" s="13"/>
      <c r="B33" s="13"/>
      <c r="C33" s="7"/>
      <c r="D33" s="7"/>
      <c r="E33" s="7"/>
      <c r="F33" s="28"/>
      <c r="G33" s="28"/>
    </row>
    <row r="34" spans="1:7" ht="18.75" customHeight="1">
      <c r="A34" s="13"/>
      <c r="B34" s="13"/>
      <c r="C34" s="7"/>
      <c r="D34" s="7"/>
      <c r="E34" s="7"/>
    </row>
    <row r="35" spans="1:7" ht="18.75">
      <c r="A35" s="7"/>
      <c r="B35" s="7"/>
      <c r="C35" s="7"/>
      <c r="D35" s="7"/>
      <c r="E35" s="7"/>
    </row>
    <row r="36" spans="1:7" ht="18.75">
      <c r="A36" s="7"/>
      <c r="B36" s="7"/>
      <c r="C36" s="7"/>
      <c r="D36" s="7"/>
      <c r="E36" s="7"/>
    </row>
    <row r="37" spans="1:7" ht="18.75">
      <c r="A37" s="7"/>
      <c r="B37" s="7"/>
      <c r="C37" s="7"/>
      <c r="D37" s="7"/>
      <c r="E37" s="7"/>
    </row>
    <row r="38" spans="1:7" ht="18.75">
      <c r="A38" s="7"/>
      <c r="B38" s="7"/>
      <c r="C38" s="7"/>
      <c r="D38" s="7"/>
      <c r="E38" s="7"/>
    </row>
  </sheetData>
  <mergeCells count="10">
    <mergeCell ref="F1:G1"/>
    <mergeCell ref="A3:G3"/>
    <mergeCell ref="A4:G4"/>
    <mergeCell ref="D5:G5"/>
    <mergeCell ref="A6:A7"/>
    <mergeCell ref="B6:B7"/>
    <mergeCell ref="C6:C7"/>
    <mergeCell ref="D6:D7"/>
    <mergeCell ref="F6:G6"/>
    <mergeCell ref="E6:E7"/>
  </mergeCells>
  <pageMargins left="0.25" right="0.25" top="0.75" bottom="0.75" header="0.3" footer="0.3"/>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2023-04-12T01:48:55Z</cp:lastPrinted>
  <dcterms:created xsi:type="dcterms:W3CDTF">2018-08-22T07:49:45Z</dcterms:created>
  <dcterms:modified xsi:type="dcterms:W3CDTF">2023-04-12T03:10:50Z</dcterms:modified>
</cp:coreProperties>
</file>