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01. Du thao van Ban\CKNS nam 2023\"/>
    </mc:Choice>
  </mc:AlternateContent>
  <xr:revisionPtr revIDLastSave="0" documentId="13_ncr:1_{D8FBB231-1E1B-4DA9-849E-0A6610C110A7}" xr6:coauthVersionLast="47" xr6:coauthVersionMax="47" xr10:uidLastSave="{00000000-0000-0000-0000-000000000000}"/>
  <bookViews>
    <workbookView xWindow="-120" yWindow="-120" windowWidth="24240" windowHeight="130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1" l="1"/>
  <c r="D38" i="1"/>
  <c r="G29" i="1"/>
  <c r="F33" i="1"/>
  <c r="G17" i="1"/>
  <c r="D29" i="1" l="1"/>
  <c r="F27" i="1" l="1"/>
  <c r="F10" i="1"/>
  <c r="F11" i="1"/>
  <c r="F12" i="1"/>
  <c r="F13" i="1"/>
  <c r="F14" i="1"/>
  <c r="F15" i="1"/>
  <c r="F16" i="1"/>
  <c r="F18" i="1"/>
  <c r="F19" i="1"/>
  <c r="F20" i="1"/>
  <c r="F21" i="1"/>
  <c r="F22" i="1"/>
  <c r="F23" i="1"/>
  <c r="F25" i="1"/>
  <c r="F26" i="1"/>
  <c r="F30" i="1"/>
  <c r="F31" i="1"/>
  <c r="F32" i="1"/>
  <c r="F34" i="1"/>
  <c r="F35" i="1"/>
  <c r="F37" i="1"/>
  <c r="F38" i="1"/>
  <c r="F39" i="1"/>
  <c r="D17" i="1" l="1"/>
  <c r="E10" i="1"/>
  <c r="E11" i="1"/>
  <c r="E12" i="1"/>
  <c r="E13" i="1"/>
  <c r="E14" i="1"/>
  <c r="E15" i="1"/>
  <c r="E16" i="1"/>
  <c r="E19" i="1"/>
  <c r="E20" i="1"/>
  <c r="E21" i="1"/>
  <c r="E22" i="1"/>
  <c r="E23" i="1"/>
  <c r="E25" i="1"/>
  <c r="E26" i="1"/>
  <c r="E27" i="1"/>
  <c r="E37" i="1"/>
  <c r="E38" i="1"/>
  <c r="E39" i="1"/>
  <c r="A31" i="1"/>
  <c r="A32" i="1"/>
  <c r="A33" i="1" s="1"/>
  <c r="A26" i="1"/>
  <c r="A27" i="1" s="1"/>
  <c r="A24" i="1"/>
  <c r="A11" i="1"/>
  <c r="A12" i="1"/>
  <c r="A13" i="1" s="1"/>
  <c r="A14" i="1" s="1"/>
  <c r="A15" i="1" s="1"/>
  <c r="A16" i="1" s="1"/>
  <c r="E29" i="1" l="1"/>
  <c r="F29" i="1"/>
  <c r="E17" i="1"/>
  <c r="F17" i="1"/>
  <c r="D9" i="1"/>
  <c r="F9" i="1" s="1"/>
  <c r="D8" i="1" l="1"/>
  <c r="E8" i="1" s="1"/>
  <c r="E9" i="1"/>
  <c r="F8" i="1" l="1"/>
</calcChain>
</file>

<file path=xl/sharedStrings.xml><?xml version="1.0" encoding="utf-8"?>
<sst xmlns="http://schemas.openxmlformats.org/spreadsheetml/2006/main" count="55" uniqueCount="50">
  <si>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</si>
  <si>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</si>
  <si>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</si>
  <si>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</si>
  <si>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</si>
  <si>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</si>
  <si>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</si>
  <si>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</si>
  <si>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</si>
  <si>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</si>
  <si>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</si>
  <si>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</si>
  <si>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</si>
  <si>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</si>
  <si>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</si>
  <si>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</si>
  <si>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</si>
  <si>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</si>
  <si>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</si>
  <si>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</si>
  <si>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</si>
  <si>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</si>
  <si>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</si>
  <si>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</si>
  <si>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</si>
  <si>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</si>
  <si>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</si>
  <si>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</si>
  <si>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</si>
  <si>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</si>
  <si>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</si>
  <si>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</si>
  <si>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</si>
  <si>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</si>
  <si>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</si>
  <si>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</si>
  <si>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</si>
  <si>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</si>
  <si>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</si>
  <si>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</si>
  <si>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</si>
  <si>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</si>
  <si>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</si>
  <si>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</si>
  <si>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</si>
  <si>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</si>
  <si>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ĐẮK LẮK</t>
  </si>
  <si>
    <t>ƯỚC THỰC HIỆN THU NGÂN SÁCH NHÀ NƯỚC NĂM 2023</t>
  </si>
  <si>
    <t>(Kèm theo Thông báo số:          /TB-STC ngày     /      /2024 của Sở Tài chính</t>
  </si>
  <si>
    <t>ƯỚC THỰC HIỆN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</si>
</sst>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_(@_)"/>
    <numFmt numFmtId="165" formatCode="_(* #,##0_);_(* \(#,##0\);_(* &quot;-&quot;??_);_(@_)"/>
    <numFmt numFmtId="166" formatCode="_(* #,##0.0_);_(* \(#,##0.0\);_(* &quot;-&quot;??_);_(@_)"/>
  </numFmts>
  <fonts count="25">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i/>
      <sz val="12"/>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20" fillId="0" borderId="0" applyFont="0" applyFill="0" applyBorder="0" applyAlignment="0" applyProtection="0"/>
    <xf numFmtId="44" fontId="20" fillId="0" borderId="0" applyFont="0" applyFill="0" applyBorder="0" applyAlignment="0" applyProtection="0"/>
    <xf numFmtId="164" fontId="19" fillId="0" borderId="0" applyFont="0" applyFill="0" applyBorder="0" applyAlignment="0" applyProtection="0"/>
    <xf numFmtId="0" fontId="14" fillId="0" borderId="0"/>
    <xf numFmtId="0" fontId="15" fillId="0" borderId="0"/>
    <xf numFmtId="0" fontId="2" fillId="0" borderId="0"/>
    <xf numFmtId="0" fontId="22" fillId="0" borderId="0"/>
    <xf numFmtId="0" fontId="14" fillId="0" borderId="0"/>
    <xf numFmtId="0" fontId="20" fillId="0" borderId="0"/>
    <xf numFmtId="0" fontId="1" fillId="0" borderId="0"/>
    <xf numFmtId="43" fontId="23" fillId="0" borderId="0" applyFont="0" applyFill="0" applyBorder="0" applyAlignment="0" applyProtection="0"/>
  </cellStyleXfs>
  <cellXfs count="84">
    <xf numFmtId="0" fontId="0" fillId="0" borderId="0" xfId="0"/>
    <xf numFmtId="0" fontId="11" fillId="0" borderId="0" xfId="4" applyFont="1"/>
    <xf numFmtId="0" fontId="5" fillId="0" borderId="0" xfId="0" applyFont="1"/>
    <xf numFmtId="0" fontId="4" fillId="0" borderId="0" xfId="0" applyFont="1" applyAlignment="1">
      <alignment horizontal="centerContinuous"/>
    </xf>
    <xf numFmtId="0" fontId="4" fillId="0" borderId="0" xfId="0" applyFont="1"/>
    <xf numFmtId="0" fontId="9"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xf numFmtId="0" fontId="4" fillId="0" borderId="2" xfId="0" applyFont="1" applyBorder="1" applyAlignment="1">
      <alignment horizontal="center"/>
    </xf>
    <xf numFmtId="0" fontId="4" fillId="0" borderId="3" xfId="0" applyFont="1" applyBorder="1"/>
    <xf numFmtId="0" fontId="16" fillId="0" borderId="2" xfId="0" applyFont="1" applyBorder="1" applyAlignment="1">
      <alignment horizontal="center" vertical="center"/>
    </xf>
    <xf numFmtId="0" fontId="4" fillId="0" borderId="2" xfId="0" applyFont="1" applyBorder="1"/>
    <xf numFmtId="0" fontId="9" fillId="0" borderId="0" xfId="0" applyFont="1" applyAlignment="1">
      <alignment horizontal="centerContinuous"/>
    </xf>
    <xf numFmtId="0" fontId="13" fillId="0" borderId="0" xfId="0" applyFont="1" applyAlignment="1">
      <alignment horizontal="centerContinuous"/>
    </xf>
    <xf numFmtId="0" fontId="8" fillId="0" borderId="0" xfId="0" applyFont="1"/>
    <xf numFmtId="0" fontId="6" fillId="0" borderId="2" xfId="0" quotePrefix="1" applyFont="1" applyBorder="1" applyAlignment="1">
      <alignment horizontal="center"/>
    </xf>
    <xf numFmtId="0" fontId="6" fillId="0" borderId="3" xfId="0" applyFont="1" applyBorder="1"/>
    <xf numFmtId="0" fontId="4" fillId="0" borderId="2" xfId="0" applyFont="1" applyBorder="1" applyAlignment="1">
      <alignment horizontal="center" vertical="center"/>
    </xf>
    <xf numFmtId="0" fontId="10" fillId="0" borderId="0" xfId="0" quotePrefix="1" applyFont="1" applyAlignment="1">
      <alignment horizontal="left"/>
    </xf>
    <xf numFmtId="0" fontId="5" fillId="0" borderId="0" xfId="0" applyFont="1" applyAlignment="1">
      <alignment horizontal="centerContinuous"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3" fontId="18" fillId="0" borderId="7" xfId="0" applyNumberFormat="1" applyFont="1" applyBorder="1" applyAlignment="1">
      <alignment vertical="center"/>
    </xf>
    <xf numFmtId="0" fontId="12" fillId="0" borderId="0" xfId="0" applyFont="1" applyAlignment="1">
      <alignment vertical="center"/>
    </xf>
    <xf numFmtId="3" fontId="3" fillId="0" borderId="2" xfId="0" applyNumberFormat="1" applyFont="1" applyBorder="1" applyAlignment="1">
      <alignment vertical="center"/>
    </xf>
    <xf numFmtId="3" fontId="3" fillId="0" borderId="3" xfId="0" applyNumberFormat="1" applyFont="1" applyBorder="1" applyAlignment="1">
      <alignment vertical="center"/>
    </xf>
    <xf numFmtId="3" fontId="16" fillId="0" borderId="2" xfId="0" applyNumberFormat="1" applyFont="1" applyBorder="1" applyAlignment="1">
      <alignment vertical="center"/>
    </xf>
    <xf numFmtId="3" fontId="17" fillId="0" borderId="2" xfId="0" applyNumberFormat="1" applyFont="1" applyBorder="1" applyAlignment="1">
      <alignment vertical="center"/>
    </xf>
    <xf numFmtId="3" fontId="17" fillId="0" borderId="3" xfId="0" applyNumberFormat="1" applyFont="1" applyBorder="1" applyAlignment="1">
      <alignment vertical="center"/>
    </xf>
    <xf numFmtId="0" fontId="4" fillId="0" borderId="3" xfId="0" applyFont="1" applyBorder="1" applyAlignment="1">
      <alignment horizontal="justify" wrapText="1"/>
    </xf>
    <xf numFmtId="0" fontId="5" fillId="0" borderId="8" xfId="0" applyFont="1" applyBorder="1"/>
    <xf numFmtId="0" fontId="3" fillId="0" borderId="8" xfId="0" applyFont="1" applyBorder="1" applyAlignment="1">
      <alignment vertical="center" wrapText="1"/>
    </xf>
    <xf numFmtId="0" fontId="16" fillId="0" borderId="8" xfId="0" applyFont="1" applyBorder="1" applyAlignment="1">
      <alignment horizontal="left" vertical="center" wrapText="1"/>
    </xf>
    <xf numFmtId="0" fontId="16" fillId="0" borderId="9" xfId="0" applyFont="1" applyBorder="1" applyAlignment="1">
      <alignment horizontal="center" vertical="center"/>
    </xf>
    <xf numFmtId="0" fontId="16" fillId="0" borderId="10" xfId="0" applyFont="1" applyBorder="1" applyAlignment="1">
      <alignment vertical="center" wrapText="1"/>
    </xf>
    <xf numFmtId="3" fontId="24" fillId="0" borderId="2" xfId="0" applyNumberFormat="1" applyFont="1" applyBorder="1" applyAlignment="1">
      <alignment vertical="center"/>
    </xf>
    <xf numFmtId="3" fontId="4" fillId="0" borderId="2" xfId="0" applyNumberFormat="1" applyFont="1" applyBorder="1" applyAlignment="1">
      <alignment vertical="center"/>
    </xf>
    <xf numFmtId="3" fontId="6" fillId="0" borderId="2" xfId="0" applyNumberFormat="1" applyFont="1" applyBorder="1" applyAlignment="1">
      <alignment vertical="center"/>
    </xf>
    <xf numFmtId="3" fontId="6" fillId="0" borderId="3" xfId="0" applyNumberFormat="1" applyFont="1" applyBorder="1" applyAlignment="1">
      <alignment vertical="center"/>
    </xf>
    <xf numFmtId="0" fontId="10" fillId="0" borderId="0" xfId="0" applyFont="1"/>
    <xf numFmtId="3" fontId="4" fillId="0" borderId="3" xfId="0" applyNumberFormat="1" applyFont="1" applyBorder="1" applyAlignment="1">
      <alignment vertical="center"/>
    </xf>
    <xf numFmtId="0" fontId="9" fillId="0" borderId="0" xfId="0" applyFont="1"/>
    <xf numFmtId="165" fontId="4" fillId="0" borderId="0" xfId="11" applyNumberFormat="1" applyFont="1"/>
    <xf numFmtId="165" fontId="8" fillId="0" borderId="0" xfId="11" applyNumberFormat="1" applyFont="1"/>
    <xf numFmtId="165" fontId="11" fillId="0" borderId="0" xfId="11" applyNumberFormat="1" applyFont="1"/>
    <xf numFmtId="165" fontId="10" fillId="0" borderId="0" xfId="11" applyNumberFormat="1" applyFont="1"/>
    <xf numFmtId="165" fontId="9" fillId="0" borderId="0" xfId="11" applyNumberFormat="1" applyFont="1"/>
    <xf numFmtId="165" fontId="4" fillId="0" borderId="0" xfId="0" applyNumberFormat="1" applyFont="1"/>
    <xf numFmtId="3" fontId="12" fillId="0" borderId="0" xfId="0" applyNumberFormat="1" applyFont="1" applyAlignment="1">
      <alignment vertical="center"/>
    </xf>
    <xf numFmtId="3" fontId="11" fillId="0" borderId="0" xfId="0" applyNumberFormat="1" applyFont="1"/>
    <xf numFmtId="3" fontId="3" fillId="0" borderId="6" xfId="0" applyNumberFormat="1" applyFont="1" applyBorder="1" applyAlignment="1">
      <alignment vertical="center"/>
    </xf>
    <xf numFmtId="3" fontId="5" fillId="0" borderId="2" xfId="0" applyNumberFormat="1" applyFont="1" applyBorder="1" applyAlignment="1">
      <alignment vertical="center"/>
    </xf>
    <xf numFmtId="3" fontId="5" fillId="0" borderId="3" xfId="0" applyNumberFormat="1" applyFont="1" applyBorder="1" applyAlignment="1">
      <alignment vertical="center"/>
    </xf>
    <xf numFmtId="0" fontId="4" fillId="0" borderId="0" xfId="0" applyFont="1" applyAlignment="1">
      <alignment vertical="center"/>
    </xf>
    <xf numFmtId="3" fontId="5" fillId="0" borderId="7" xfId="0" applyNumberFormat="1" applyFont="1" applyBorder="1" applyAlignment="1">
      <alignment vertical="center"/>
    </xf>
    <xf numFmtId="166" fontId="4" fillId="0" borderId="0" xfId="11" applyNumberFormat="1" applyFont="1" applyAlignment="1">
      <alignment horizontal="centerContinuous"/>
    </xf>
    <xf numFmtId="166" fontId="13" fillId="0" borderId="0" xfId="11" applyNumberFormat="1" applyFont="1" applyAlignment="1">
      <alignment horizontal="centerContinuous"/>
    </xf>
    <xf numFmtId="166" fontId="17" fillId="0" borderId="0" xfId="11" applyNumberFormat="1" applyFont="1" applyAlignment="1">
      <alignment horizontal="centerContinuous" vertical="center"/>
    </xf>
    <xf numFmtId="166" fontId="7" fillId="0" borderId="1" xfId="11" applyNumberFormat="1" applyFont="1" applyBorder="1" applyAlignment="1">
      <alignment horizontal="center" vertical="center" wrapText="1"/>
    </xf>
    <xf numFmtId="166" fontId="3" fillId="0" borderId="7" xfId="11" applyNumberFormat="1" applyFont="1" applyBorder="1" applyAlignment="1">
      <alignment vertical="center"/>
    </xf>
    <xf numFmtId="166" fontId="3" fillId="0" borderId="3" xfId="11" applyNumberFormat="1" applyFont="1" applyBorder="1" applyAlignment="1">
      <alignment vertical="center"/>
    </xf>
    <xf numFmtId="166" fontId="16" fillId="0" borderId="3" xfId="11" applyNumberFormat="1" applyFont="1" applyBorder="1" applyAlignment="1">
      <alignment vertical="center"/>
    </xf>
    <xf numFmtId="166" fontId="17" fillId="0" borderId="3" xfId="11" applyNumberFormat="1" applyFont="1" applyBorder="1" applyAlignment="1">
      <alignment vertical="center"/>
    </xf>
    <xf numFmtId="166" fontId="6" fillId="0" borderId="3" xfId="11" applyNumberFormat="1" applyFont="1" applyBorder="1" applyAlignment="1">
      <alignment vertical="center"/>
    </xf>
    <xf numFmtId="166" fontId="4" fillId="0" borderId="3" xfId="11" applyNumberFormat="1" applyFont="1" applyBorder="1" applyAlignment="1">
      <alignment vertical="center"/>
    </xf>
    <xf numFmtId="166" fontId="5" fillId="0" borderId="3" xfId="11" applyNumberFormat="1" applyFont="1" applyBorder="1" applyAlignment="1">
      <alignment vertical="center"/>
    </xf>
    <xf numFmtId="166" fontId="24" fillId="0" borderId="2" xfId="11" applyNumberFormat="1" applyFont="1" applyBorder="1" applyAlignment="1">
      <alignment vertical="center"/>
    </xf>
    <xf numFmtId="166" fontId="4" fillId="0" borderId="2" xfId="11" applyNumberFormat="1" applyFont="1" applyBorder="1" applyAlignment="1">
      <alignment vertical="center"/>
    </xf>
    <xf numFmtId="166" fontId="11" fillId="0" borderId="0" xfId="11" applyNumberFormat="1" applyFont="1"/>
    <xf numFmtId="166" fontId="4" fillId="0" borderId="0" xfId="11" applyNumberFormat="1" applyFont="1"/>
    <xf numFmtId="166" fontId="21" fillId="0" borderId="0" xfId="11" applyNumberFormat="1" applyFont="1" applyAlignment="1">
      <alignment horizontal="right"/>
    </xf>
    <xf numFmtId="0" fontId="10" fillId="0" borderId="11" xfId="0" applyFont="1" applyBorder="1" applyAlignment="1">
      <alignment horizontal="left"/>
    </xf>
    <xf numFmtId="0" fontId="5" fillId="0" borderId="0" xfId="0" applyFont="1" applyAlignment="1">
      <alignment horizontal="right"/>
    </xf>
    <xf numFmtId="0" fontId="6" fillId="0" borderId="0" xfId="0" applyFont="1" applyAlignment="1">
      <alignment horizontal="center" vertical="center" wrapText="1"/>
    </xf>
    <xf numFmtId="0" fontId="16" fillId="0" borderId="12" xfId="0" applyFont="1" applyBorder="1" applyAlignment="1">
      <alignment horizontal="center" vertical="center"/>
    </xf>
    <xf numFmtId="0" fontId="3"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6" applyFont="1" applyBorder="1" applyAlignment="1">
      <alignment horizontal="center" vertical="center" wrapText="1"/>
    </xf>
    <xf numFmtId="0" fontId="7" fillId="0" borderId="1" xfId="6" applyFont="1" applyBorder="1" applyAlignment="1">
      <alignment horizontal="center" vertical="center" wrapText="1"/>
    </xf>
    <xf numFmtId="0" fontId="7" fillId="0" borderId="16" xfId="6" applyFont="1" applyBorder="1" applyAlignment="1">
      <alignment horizontal="center" vertical="center" wrapText="1"/>
    </xf>
    <xf numFmtId="0" fontId="7" fillId="0" borderId="17" xfId="6" applyFont="1" applyBorder="1" applyAlignment="1">
      <alignment horizontal="center" vertical="center" wrapText="1"/>
    </xf>
  </cellXfs>
  <cellStyles count="12">
    <cellStyle name="Comma" xfId="11" builtinId="3"/>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zoomScale="70" zoomScaleNormal="70" workbookViewId="0">
      <selection activeCell="E36" sqref="E36"/>
    </sheetView>
  </sheetViews>
  <sheetFormatPr defaultColWidth="12.85546875" defaultRowHeight="15.75"/>
  <cols>
    <col min="1" max="1" width="7.28515625" style="4" customWidth="1"/>
    <col min="2" max="2" width="71.140625" style="4" customWidth="1"/>
    <col min="3" max="4" width="14.5703125" style="4" customWidth="1"/>
    <col min="5" max="5" width="12" style="71" customWidth="1"/>
    <col min="6" max="6" width="15.7109375" style="71" customWidth="1"/>
    <col min="7" max="7" width="17" style="44" hidden="1" customWidth="1"/>
    <col min="8" max="9" width="12.85546875" style="4"/>
    <col min="10" max="10" width="12.42578125" style="4" customWidth="1"/>
    <col min="11" max="16384" width="12.85546875" style="4"/>
  </cols>
  <sheetData>
    <row r="1" spans="1:10" ht="21" customHeight="1">
      <c r="A1" s="2" t="s">
        <v>46</v>
      </c>
      <c r="B1" s="2"/>
      <c r="C1" s="2"/>
      <c r="D1" s="74" t="s">
        <v>37</v>
      </c>
      <c r="E1" s="74"/>
      <c r="F1" s="74"/>
    </row>
    <row r="2" spans="1:10" ht="18.75">
      <c r="A2" s="5"/>
      <c r="B2" s="5"/>
      <c r="C2" s="3"/>
      <c r="D2" s="3"/>
      <c r="E2" s="57"/>
      <c r="F2" s="57"/>
    </row>
    <row r="3" spans="1:10" ht="27" customHeight="1">
      <c r="A3" s="20" t="s">
        <v>47</v>
      </c>
      <c r="B3" s="13"/>
      <c r="C3" s="14"/>
      <c r="D3" s="14"/>
      <c r="E3" s="58"/>
      <c r="F3" s="58"/>
    </row>
    <row r="4" spans="1:10">
      <c r="A4" s="75" t="s">
        <v>48</v>
      </c>
      <c r="B4" s="75"/>
      <c r="C4" s="75"/>
      <c r="D4" s="75"/>
      <c r="E4" s="75"/>
      <c r="F4" s="75"/>
    </row>
    <row r="5" spans="1:10" ht="17.25" customHeight="1">
      <c r="A5" s="76"/>
      <c r="B5" s="76"/>
      <c r="C5" s="76"/>
      <c r="D5" s="55"/>
      <c r="E5" s="59"/>
      <c r="F5" s="72" t="s">
        <v>0</v>
      </c>
    </row>
    <row r="6" spans="1:10" s="15" customFormat="1" ht="34.9" customHeight="1">
      <c r="A6" s="77" t="s">
        <v>1</v>
      </c>
      <c r="B6" s="77" t="s">
        <v>2</v>
      </c>
      <c r="C6" s="78" t="s">
        <v>33</v>
      </c>
      <c r="D6" s="80" t="s">
        <v>49</v>
      </c>
      <c r="E6" s="82" t="s">
        <v>34</v>
      </c>
      <c r="F6" s="83"/>
      <c r="G6" s="45"/>
    </row>
    <row r="7" spans="1:10" s="15" customFormat="1" ht="52.15" customHeight="1">
      <c r="A7" s="77"/>
      <c r="B7" s="77"/>
      <c r="C7" s="79"/>
      <c r="D7" s="81"/>
      <c r="E7" s="60" t="s">
        <v>33</v>
      </c>
      <c r="F7" s="60" t="s">
        <v>35</v>
      </c>
      <c r="G7" s="45"/>
    </row>
    <row r="8" spans="1:10" s="25" customFormat="1" ht="21" customHeight="1">
      <c r="A8" s="22" t="s">
        <v>3</v>
      </c>
      <c r="B8" s="23" t="s">
        <v>38</v>
      </c>
      <c r="C8" s="52">
        <v>10100000</v>
      </c>
      <c r="D8" s="56">
        <f>D9+D29+D36</f>
        <v>7867035.9562370004</v>
      </c>
      <c r="E8" s="61">
        <f>D8/C8*100</f>
        <v>77.891445111257426</v>
      </c>
      <c r="F8" s="61">
        <f>D8/G8*100</f>
        <v>86.083619749849078</v>
      </c>
      <c r="G8" s="24">
        <v>9138830.3362450004</v>
      </c>
      <c r="J8" s="50"/>
    </row>
    <row r="9" spans="1:10" s="6" customFormat="1" ht="21" customHeight="1">
      <c r="A9" s="7" t="s">
        <v>5</v>
      </c>
      <c r="B9" s="8" t="s">
        <v>9</v>
      </c>
      <c r="C9" s="26">
        <v>9556000</v>
      </c>
      <c r="D9" s="54">
        <f>SUM(D10:D17)+D23+D24+D25+D26+D27</f>
        <v>7679451.6738110008</v>
      </c>
      <c r="E9" s="62">
        <f t="shared" ref="E9:E39" si="0">D9/C9*100</f>
        <v>80.362616929792807</v>
      </c>
      <c r="F9" s="62">
        <f t="shared" ref="F9:F39" si="1">D9/G9*100</f>
        <v>85.574439179873437</v>
      </c>
      <c r="G9" s="27">
        <v>8974001.7549740002</v>
      </c>
      <c r="J9" s="51"/>
    </row>
    <row r="10" spans="1:10" s="6" customFormat="1" ht="21" customHeight="1">
      <c r="A10" s="9">
        <v>1</v>
      </c>
      <c r="B10" s="10" t="s">
        <v>39</v>
      </c>
      <c r="C10" s="28">
        <v>667150</v>
      </c>
      <c r="D10" s="42">
        <v>680210</v>
      </c>
      <c r="E10" s="63">
        <f t="shared" si="0"/>
        <v>101.95758075395338</v>
      </c>
      <c r="F10" s="63">
        <f t="shared" si="1"/>
        <v>102.93080645600612</v>
      </c>
      <c r="G10" s="46">
        <v>660842</v>
      </c>
    </row>
    <row r="11" spans="1:10" s="6" customFormat="1" ht="21" customHeight="1">
      <c r="A11" s="9">
        <f>+A10+1</f>
        <v>2</v>
      </c>
      <c r="B11" s="10" t="s">
        <v>10</v>
      </c>
      <c r="C11" s="28">
        <v>55000</v>
      </c>
      <c r="D11" s="42">
        <v>95334.452508000002</v>
      </c>
      <c r="E11" s="63">
        <f t="shared" si="0"/>
        <v>173.33536819636365</v>
      </c>
      <c r="F11" s="63">
        <f t="shared" si="1"/>
        <v>179.24530945726434</v>
      </c>
      <c r="G11" s="46">
        <v>53186.581449000005</v>
      </c>
    </row>
    <row r="12" spans="1:10" s="6" customFormat="1" ht="21" customHeight="1">
      <c r="A12" s="9">
        <f>A11+1</f>
        <v>3</v>
      </c>
      <c r="B12" s="10" t="s">
        <v>11</v>
      </c>
      <c r="C12" s="28">
        <v>2435050</v>
      </c>
      <c r="D12" s="42">
        <v>2752202.880262</v>
      </c>
      <c r="E12" s="63">
        <f t="shared" si="0"/>
        <v>113.02449149964066</v>
      </c>
      <c r="F12" s="63">
        <f t="shared" si="1"/>
        <v>115.12146460915096</v>
      </c>
      <c r="G12" s="46">
        <v>2390694.810569</v>
      </c>
    </row>
    <row r="13" spans="1:10" s="6" customFormat="1" ht="21" customHeight="1">
      <c r="A13" s="9">
        <f>A12+1</f>
        <v>4</v>
      </c>
      <c r="B13" s="10" t="s">
        <v>12</v>
      </c>
      <c r="C13" s="29">
        <v>625000</v>
      </c>
      <c r="D13" s="40">
        <v>638838.68635700003</v>
      </c>
      <c r="E13" s="64">
        <f t="shared" si="0"/>
        <v>102.21418981712</v>
      </c>
      <c r="F13" s="64">
        <f t="shared" si="1"/>
        <v>65.294118812322566</v>
      </c>
      <c r="G13" s="46">
        <v>978401.574257</v>
      </c>
    </row>
    <row r="14" spans="1:10" s="6" customFormat="1" ht="21" customHeight="1">
      <c r="A14" s="9">
        <f>A13+1</f>
        <v>5</v>
      </c>
      <c r="B14" s="10" t="s">
        <v>13</v>
      </c>
      <c r="C14" s="29">
        <v>626000</v>
      </c>
      <c r="D14" s="40">
        <v>415707.71364600002</v>
      </c>
      <c r="E14" s="64">
        <f t="shared" si="0"/>
        <v>66.406983010543129</v>
      </c>
      <c r="F14" s="64">
        <f t="shared" si="1"/>
        <v>94.598355227302349</v>
      </c>
      <c r="G14" s="46">
        <v>439444.96989100002</v>
      </c>
    </row>
    <row r="15" spans="1:10" s="6" customFormat="1" ht="21" customHeight="1">
      <c r="A15" s="9">
        <f>A14+1</f>
        <v>6</v>
      </c>
      <c r="B15" s="10" t="s">
        <v>14</v>
      </c>
      <c r="C15" s="29">
        <v>524800</v>
      </c>
      <c r="D15" s="40">
        <v>514350.91111699998</v>
      </c>
      <c r="E15" s="64">
        <f t="shared" si="0"/>
        <v>98.008938856135657</v>
      </c>
      <c r="F15" s="64">
        <f t="shared" si="1"/>
        <v>69.96374787020288</v>
      </c>
      <c r="G15" s="46">
        <v>735167.75011999998</v>
      </c>
    </row>
    <row r="16" spans="1:10" s="6" customFormat="1" ht="21" customHeight="1">
      <c r="A16" s="9">
        <f>A15+1</f>
        <v>7</v>
      </c>
      <c r="B16" s="10" t="s">
        <v>15</v>
      </c>
      <c r="C16" s="29">
        <v>148000</v>
      </c>
      <c r="D16" s="40">
        <v>158034.321219</v>
      </c>
      <c r="E16" s="64">
        <f t="shared" si="0"/>
        <v>106.77994676959459</v>
      </c>
      <c r="F16" s="64">
        <f t="shared" si="1"/>
        <v>94.691765280530944</v>
      </c>
      <c r="G16" s="46">
        <v>166893.415442</v>
      </c>
    </row>
    <row r="17" spans="1:7" s="6" customFormat="1" ht="21" customHeight="1">
      <c r="A17" s="9">
        <v>8</v>
      </c>
      <c r="B17" s="10" t="s">
        <v>40</v>
      </c>
      <c r="C17" s="29">
        <v>4067000</v>
      </c>
      <c r="D17" s="40">
        <f>SUM(D18:D22)</f>
        <v>1877099.1975560002</v>
      </c>
      <c r="E17" s="64">
        <f t="shared" si="0"/>
        <v>46.154393842045735</v>
      </c>
      <c r="F17" s="64">
        <f t="shared" si="1"/>
        <v>60.574790347211518</v>
      </c>
      <c r="G17" s="30">
        <f>G18+G19+G20+G21+G22</f>
        <v>3098812.5370250004</v>
      </c>
    </row>
    <row r="18" spans="1:7" s="41" customFormat="1" ht="21" customHeight="1">
      <c r="A18" s="16" t="s">
        <v>8</v>
      </c>
      <c r="B18" s="17" t="s">
        <v>16</v>
      </c>
      <c r="C18" s="39"/>
      <c r="D18" s="40">
        <v>2375.916459</v>
      </c>
      <c r="E18" s="65"/>
      <c r="F18" s="65">
        <f t="shared" si="1"/>
        <v>254.89556115903264</v>
      </c>
      <c r="G18" s="47">
        <v>932.11370499999998</v>
      </c>
    </row>
    <row r="19" spans="1:7" s="41" customFormat="1" ht="21" customHeight="1">
      <c r="A19" s="16" t="s">
        <v>8</v>
      </c>
      <c r="B19" s="17" t="s">
        <v>17</v>
      </c>
      <c r="C19" s="39">
        <v>15000</v>
      </c>
      <c r="D19" s="40">
        <v>36494.06811</v>
      </c>
      <c r="E19" s="65">
        <f t="shared" si="0"/>
        <v>243.29378739999999</v>
      </c>
      <c r="F19" s="65">
        <f t="shared" si="1"/>
        <v>158.80888052899257</v>
      </c>
      <c r="G19" s="47">
        <v>22979.866106000001</v>
      </c>
    </row>
    <row r="20" spans="1:7" s="41" customFormat="1" ht="21" customHeight="1">
      <c r="A20" s="16" t="s">
        <v>8</v>
      </c>
      <c r="B20" s="17" t="s">
        <v>19</v>
      </c>
      <c r="C20" s="39">
        <v>3900000</v>
      </c>
      <c r="D20" s="40">
        <v>1665658.810237</v>
      </c>
      <c r="E20" s="65">
        <f t="shared" si="0"/>
        <v>42.70920026248718</v>
      </c>
      <c r="F20" s="65">
        <f t="shared" si="1"/>
        <v>57.399074921131287</v>
      </c>
      <c r="G20" s="47">
        <v>2901891.3850540002</v>
      </c>
    </row>
    <row r="21" spans="1:7" s="41" customFormat="1" ht="21" customHeight="1">
      <c r="A21" s="16" t="s">
        <v>8</v>
      </c>
      <c r="B21" s="17" t="s">
        <v>18</v>
      </c>
      <c r="C21" s="39">
        <v>130000</v>
      </c>
      <c r="D21" s="40">
        <v>171348.33934999999</v>
      </c>
      <c r="E21" s="65">
        <f t="shared" si="0"/>
        <v>131.80641488461538</v>
      </c>
      <c r="F21" s="65">
        <f t="shared" si="1"/>
        <v>112.69072891632175</v>
      </c>
      <c r="G21" s="47">
        <v>152051.85111300001</v>
      </c>
    </row>
    <row r="22" spans="1:7" s="41" customFormat="1" ht="21" customHeight="1">
      <c r="A22" s="16" t="s">
        <v>8</v>
      </c>
      <c r="B22" s="17" t="s">
        <v>20</v>
      </c>
      <c r="C22" s="39">
        <v>22000</v>
      </c>
      <c r="D22" s="40">
        <v>1222.0634</v>
      </c>
      <c r="E22" s="65">
        <f t="shared" si="0"/>
        <v>5.5548336363636359</v>
      </c>
      <c r="F22" s="65">
        <f t="shared" si="1"/>
        <v>5.8312004538143762</v>
      </c>
      <c r="G22" s="47">
        <v>20957.321047000001</v>
      </c>
    </row>
    <row r="23" spans="1:7" s="6" customFormat="1" ht="21" customHeight="1">
      <c r="A23" s="9">
        <v>9</v>
      </c>
      <c r="B23" s="10" t="s">
        <v>22</v>
      </c>
      <c r="C23" s="28">
        <v>54000</v>
      </c>
      <c r="D23" s="42">
        <v>65523.825793000004</v>
      </c>
      <c r="E23" s="63">
        <f t="shared" si="0"/>
        <v>121.34041813518519</v>
      </c>
      <c r="F23" s="63">
        <f t="shared" si="1"/>
        <v>120.62951712538157</v>
      </c>
      <c r="G23" s="46">
        <v>54318.235996000003</v>
      </c>
    </row>
    <row r="24" spans="1:7" s="6" customFormat="1" ht="40.5" customHeight="1">
      <c r="A24" s="18">
        <f>A23+1</f>
        <v>10</v>
      </c>
      <c r="B24" s="31" t="s">
        <v>25</v>
      </c>
      <c r="C24" s="26">
        <v>0</v>
      </c>
      <c r="D24" s="42">
        <v>3217.32</v>
      </c>
      <c r="E24" s="66"/>
      <c r="F24" s="66"/>
      <c r="G24" s="46">
        <v>0</v>
      </c>
    </row>
    <row r="25" spans="1:7" s="6" customFormat="1" ht="21" customHeight="1">
      <c r="A25" s="9">
        <v>11</v>
      </c>
      <c r="B25" s="10" t="s">
        <v>21</v>
      </c>
      <c r="C25" s="38">
        <v>130000</v>
      </c>
      <c r="D25" s="42">
        <v>173071.63111300001</v>
      </c>
      <c r="E25" s="66">
        <f t="shared" si="0"/>
        <v>133.13202393307694</v>
      </c>
      <c r="F25" s="66">
        <f t="shared" si="1"/>
        <v>126.16001036236355</v>
      </c>
      <c r="G25" s="46">
        <v>137184.22391999999</v>
      </c>
    </row>
    <row r="26" spans="1:7" s="6" customFormat="1" ht="21.6" customHeight="1">
      <c r="A26" s="9">
        <f>A25+1</f>
        <v>12</v>
      </c>
      <c r="B26" s="10" t="s">
        <v>24</v>
      </c>
      <c r="C26" s="38">
        <v>2000</v>
      </c>
      <c r="D26" s="42">
        <v>2199.7342400000002</v>
      </c>
      <c r="E26" s="66">
        <f t="shared" si="0"/>
        <v>109.98671200000001</v>
      </c>
      <c r="F26" s="66">
        <f t="shared" si="1"/>
        <v>110.30667913570234</v>
      </c>
      <c r="G26" s="46">
        <v>1994.19859</v>
      </c>
    </row>
    <row r="27" spans="1:7" s="6" customFormat="1" ht="21.6" customHeight="1">
      <c r="A27" s="9">
        <f>A26+1</f>
        <v>13</v>
      </c>
      <c r="B27" s="10" t="s">
        <v>23</v>
      </c>
      <c r="C27" s="38">
        <v>222000</v>
      </c>
      <c r="D27" s="42">
        <v>303661</v>
      </c>
      <c r="E27" s="66">
        <f t="shared" si="0"/>
        <v>136.78423423423422</v>
      </c>
      <c r="F27" s="66">
        <f t="shared" si="1"/>
        <v>118.12753343551361</v>
      </c>
      <c r="G27" s="46">
        <v>257062</v>
      </c>
    </row>
    <row r="28" spans="1:7" s="6" customFormat="1" ht="21.6" customHeight="1">
      <c r="A28" s="7" t="s">
        <v>6</v>
      </c>
      <c r="B28" s="8" t="s">
        <v>36</v>
      </c>
      <c r="C28" s="53">
        <v>0</v>
      </c>
      <c r="D28" s="54">
        <v>0</v>
      </c>
      <c r="E28" s="67"/>
      <c r="F28" s="67"/>
      <c r="G28" s="46">
        <v>0</v>
      </c>
    </row>
    <row r="29" spans="1:7" s="6" customFormat="1" ht="21.6" customHeight="1">
      <c r="A29" s="7" t="s">
        <v>7</v>
      </c>
      <c r="B29" s="8" t="s">
        <v>41</v>
      </c>
      <c r="C29" s="53">
        <v>544000</v>
      </c>
      <c r="D29" s="54">
        <f>SUM(D30:D35)</f>
        <v>178107.34605399999</v>
      </c>
      <c r="E29" s="67">
        <f t="shared" si="0"/>
        <v>32.74032096580882</v>
      </c>
      <c r="F29" s="67">
        <f t="shared" si="1"/>
        <v>108.05640961896819</v>
      </c>
      <c r="G29" s="46">
        <f>SUM(G30:G36)</f>
        <v>164828.117723</v>
      </c>
    </row>
    <row r="30" spans="1:7" s="6" customFormat="1" ht="21.6" customHeight="1">
      <c r="A30" s="9">
        <v>1</v>
      </c>
      <c r="B30" s="10" t="s">
        <v>26</v>
      </c>
      <c r="C30" s="38"/>
      <c r="D30" s="42">
        <v>160869.62917199999</v>
      </c>
      <c r="E30" s="66"/>
      <c r="F30" s="66">
        <f t="shared" si="1"/>
        <v>111.33168138553395</v>
      </c>
      <c r="G30" s="46">
        <v>144495.82290500001</v>
      </c>
    </row>
    <row r="31" spans="1:7" s="6" customFormat="1" ht="21.6" customHeight="1">
      <c r="A31" s="9">
        <f>A30+1</f>
        <v>2</v>
      </c>
      <c r="B31" s="10" t="s">
        <v>27</v>
      </c>
      <c r="C31" s="38"/>
      <c r="D31" s="42">
        <v>799.69855099999995</v>
      </c>
      <c r="E31" s="66"/>
      <c r="F31" s="66">
        <f t="shared" si="1"/>
        <v>126.45634859435464</v>
      </c>
      <c r="G31" s="46">
        <v>632.390987</v>
      </c>
    </row>
    <row r="32" spans="1:7" s="6" customFormat="1" ht="21.6" customHeight="1">
      <c r="A32" s="9">
        <f>A31+1</f>
        <v>3</v>
      </c>
      <c r="B32" s="10" t="s">
        <v>28</v>
      </c>
      <c r="C32" s="38"/>
      <c r="D32" s="42">
        <v>15508.613544</v>
      </c>
      <c r="E32" s="66"/>
      <c r="F32" s="66">
        <f t="shared" si="1"/>
        <v>89.43106990258201</v>
      </c>
      <c r="G32" s="46">
        <v>17341.415641</v>
      </c>
    </row>
    <row r="33" spans="1:10" s="6" customFormat="1" ht="21.6" customHeight="1">
      <c r="A33" s="9">
        <f>A32+1</f>
        <v>4</v>
      </c>
      <c r="B33" s="10" t="s">
        <v>29</v>
      </c>
      <c r="C33" s="38"/>
      <c r="D33" s="42">
        <v>133.404787</v>
      </c>
      <c r="E33" s="66"/>
      <c r="F33" s="66">
        <f>D33/G33*100</f>
        <v>25893.28370955533</v>
      </c>
      <c r="G33" s="46">
        <v>0.51520999999999995</v>
      </c>
    </row>
    <row r="34" spans="1:10" s="6" customFormat="1" ht="21.6" customHeight="1">
      <c r="A34" s="9">
        <v>5</v>
      </c>
      <c r="B34" s="10" t="s">
        <v>30</v>
      </c>
      <c r="C34" s="38"/>
      <c r="D34" s="42">
        <v>0</v>
      </c>
      <c r="E34" s="66"/>
      <c r="F34" s="66">
        <f t="shared" si="1"/>
        <v>0</v>
      </c>
      <c r="G34" s="46">
        <v>2.9729800000000002</v>
      </c>
    </row>
    <row r="35" spans="1:10" s="6" customFormat="1" ht="21.6" customHeight="1">
      <c r="A35" s="9">
        <v>6</v>
      </c>
      <c r="B35" s="12" t="s">
        <v>31</v>
      </c>
      <c r="C35" s="38"/>
      <c r="D35" s="42">
        <v>796</v>
      </c>
      <c r="E35" s="66"/>
      <c r="F35" s="66">
        <f t="shared" si="1"/>
        <v>33.800424628450102</v>
      </c>
      <c r="G35" s="46">
        <v>2355</v>
      </c>
    </row>
    <row r="36" spans="1:10" s="43" customFormat="1" ht="21.6" customHeight="1">
      <c r="A36" s="7" t="s">
        <v>45</v>
      </c>
      <c r="B36" s="32" t="s">
        <v>32</v>
      </c>
      <c r="C36" s="53"/>
      <c r="D36" s="54">
        <v>9476.9363720000001</v>
      </c>
      <c r="E36" s="67"/>
      <c r="F36" s="67"/>
      <c r="G36" s="48"/>
    </row>
    <row r="37" spans="1:10" s="6" customFormat="1" ht="21" customHeight="1">
      <c r="A37" s="21" t="s">
        <v>4</v>
      </c>
      <c r="B37" s="33" t="s">
        <v>42</v>
      </c>
      <c r="C37" s="37">
        <v>9142120</v>
      </c>
      <c r="D37" s="37">
        <v>7306989.7647890002</v>
      </c>
      <c r="E37" s="68">
        <f t="shared" si="0"/>
        <v>79.926644638103639</v>
      </c>
      <c r="F37" s="68">
        <f t="shared" si="1"/>
        <v>85.600736337490446</v>
      </c>
      <c r="G37" s="46">
        <v>8536129.5678349994</v>
      </c>
    </row>
    <row r="38" spans="1:10" s="6" customFormat="1" ht="21" customHeight="1">
      <c r="A38" s="11">
        <v>1</v>
      </c>
      <c r="B38" s="34" t="s">
        <v>43</v>
      </c>
      <c r="C38" s="38">
        <v>8506000</v>
      </c>
      <c r="D38" s="38">
        <f>C38/$C$37*$D$37</f>
        <v>6798560.3929170957</v>
      </c>
      <c r="E38" s="69">
        <f t="shared" si="0"/>
        <v>79.926644638103639</v>
      </c>
      <c r="F38" s="69">
        <f t="shared" si="1"/>
        <v>83.234163453024138</v>
      </c>
      <c r="G38" s="46">
        <v>8167992.697799</v>
      </c>
    </row>
    <row r="39" spans="1:10" s="6" customFormat="1" ht="21" customHeight="1">
      <c r="A39" s="35">
        <v>2</v>
      </c>
      <c r="B39" s="36" t="s">
        <v>44</v>
      </c>
      <c r="C39" s="38">
        <v>636120</v>
      </c>
      <c r="D39" s="38">
        <f>C39/$C$37*$D$37</f>
        <v>508429.37187190488</v>
      </c>
      <c r="E39" s="69">
        <f t="shared" si="0"/>
        <v>79.926644638103639</v>
      </c>
      <c r="F39" s="69">
        <f t="shared" si="1"/>
        <v>138.10878867476265</v>
      </c>
      <c r="G39" s="46">
        <v>368136.87003599998</v>
      </c>
      <c r="J39" s="46"/>
    </row>
    <row r="40" spans="1:10" ht="15.95" customHeight="1">
      <c r="A40" s="73"/>
      <c r="B40" s="73"/>
      <c r="C40" s="73"/>
      <c r="D40" s="73"/>
      <c r="E40" s="73"/>
      <c r="F40" s="73"/>
    </row>
    <row r="41" spans="1:10" ht="22.5" customHeight="1">
      <c r="A41" s="6"/>
      <c r="B41" s="19"/>
      <c r="C41" s="6"/>
      <c r="D41" s="6"/>
      <c r="E41" s="70"/>
      <c r="F41" s="70"/>
      <c r="J41" s="49"/>
    </row>
    <row r="42" spans="1:10" ht="18.75">
      <c r="A42" s="6"/>
      <c r="B42" s="19"/>
      <c r="C42" s="6"/>
      <c r="D42" s="6"/>
      <c r="E42" s="70"/>
      <c r="F42" s="70"/>
    </row>
    <row r="43" spans="1:10" ht="18.75">
      <c r="A43" s="1"/>
      <c r="B43" s="19"/>
      <c r="C43" s="6"/>
      <c r="D43" s="6"/>
      <c r="E43" s="70"/>
      <c r="F43" s="70"/>
    </row>
    <row r="44" spans="1:10" ht="18.75">
      <c r="A44" s="1"/>
      <c r="B44" s="19"/>
      <c r="C44" s="6"/>
      <c r="D44" s="6"/>
      <c r="E44" s="70"/>
      <c r="F44" s="70"/>
    </row>
  </sheetData>
  <mergeCells count="9">
    <mergeCell ref="A40:F40"/>
    <mergeCell ref="D1:F1"/>
    <mergeCell ref="A4:F4"/>
    <mergeCell ref="A5:C5"/>
    <mergeCell ref="A6:A7"/>
    <mergeCell ref="B6:B7"/>
    <mergeCell ref="C6:C7"/>
    <mergeCell ref="D6:D7"/>
    <mergeCell ref="E6:F6"/>
  </mergeCells>
  <pageMargins left="0.25" right="0.25" top="0.75" bottom="0.75" header="0.3" footer="0.3"/>
  <pageSetup paperSize="9" scale="75"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7D8F4B8-431D-405A-A3DA-9B0A09334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TK Admin</cp:lastModifiedBy>
  <cp:lastPrinted>2023-10-12T10:55:15Z</cp:lastPrinted>
  <dcterms:created xsi:type="dcterms:W3CDTF">2018-08-22T07:49:45Z</dcterms:created>
  <dcterms:modified xsi:type="dcterms:W3CDTF">2024-01-18T02:21:55Z</dcterms:modified>
</cp:coreProperties>
</file>