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03. Cong khai Ngan sach\03. Du toan HDND quyet dinh nam 2023\Web So Tai chinh\"/>
    </mc:Choice>
  </mc:AlternateContent>
  <xr:revisionPtr revIDLastSave="0" documentId="13_ncr:1_{236DEE4C-4619-4827-9329-D0F5C3513530}" xr6:coauthVersionLast="47" xr6:coauthVersionMax="47" xr10:uidLastSave="{00000000-0000-0000-0000-000000000000}"/>
  <bookViews>
    <workbookView xWindow="-120" yWindow="-120" windowWidth="24240" windowHeight="13020" tabRatio="762" firstSheet="5" activeTab="5" xr2:uid="{00000000-000D-0000-FFFF-FFFF00000000}"/>
  </bookViews>
  <sheets>
    <sheet name="46" sheetId="3" state="hidden" r:id="rId1"/>
    <sheet name="47" sheetId="4" state="hidden" r:id="rId2"/>
    <sheet name="48" sheetId="5" state="hidden" r:id="rId3"/>
    <sheet name="49" sheetId="6" state="hidden" r:id="rId4"/>
    <sheet name="50" sheetId="7" state="hidden" r:id="rId5"/>
    <sheet name="51 - ĐT-NS-TCDN" sheetId="17" r:id="rId6"/>
    <sheet name="52 - ĐT" sheetId="18" state="hidden" r:id="rId7"/>
    <sheet name="53" sheetId="16" state="hidden"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D8" i="13" l="1"/>
  <c r="F8" i="13"/>
  <c r="C8" i="13" l="1"/>
  <c r="E8" i="13"/>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I328" i="20" s="1"/>
  <c r="G329" i="20"/>
  <c r="G328" i="20" s="1"/>
  <c r="S327" i="20"/>
  <c r="S326" i="20"/>
  <c r="S325" i="20"/>
  <c r="S324" i="20"/>
  <c r="S323" i="20"/>
  <c r="S322" i="20"/>
  <c r="S321" i="20"/>
  <c r="S320" i="20"/>
  <c r="S319" i="20"/>
  <c r="S318" i="20"/>
  <c r="S317" i="20" s="1"/>
  <c r="S316" i="20" s="1"/>
  <c r="U317" i="20"/>
  <c r="I317" i="20"/>
  <c r="I316" i="20" s="1"/>
  <c r="G317" i="20"/>
  <c r="U316" i="20"/>
  <c r="G316" i="20"/>
  <c r="S315" i="20"/>
  <c r="S312" i="20" s="1"/>
  <c r="S311" i="20" s="1"/>
  <c r="U312" i="20"/>
  <c r="U311" i="20" s="1"/>
  <c r="I312" i="20"/>
  <c r="I311" i="20" s="1"/>
  <c r="G312" i="20"/>
  <c r="G311" i="20" s="1"/>
  <c r="S310" i="20"/>
  <c r="S309" i="20"/>
  <c r="U308" i="20"/>
  <c r="U307" i="20" s="1"/>
  <c r="I308" i="20"/>
  <c r="I307" i="20" s="1"/>
  <c r="G308" i="20"/>
  <c r="G307" i="20" s="1"/>
  <c r="S306" i="20"/>
  <c r="S305" i="20" s="1"/>
  <c r="U305" i="20"/>
  <c r="U304" i="20" s="1"/>
  <c r="I305" i="20"/>
  <c r="I304" i="20" s="1"/>
  <c r="G305" i="20"/>
  <c r="G304" i="20" s="1"/>
  <c r="S304" i="20"/>
  <c r="U302" i="20"/>
  <c r="U301" i="20" s="1"/>
  <c r="S302" i="20"/>
  <c r="S301" i="20" s="1"/>
  <c r="I302" i="20"/>
  <c r="I301" i="20" s="1"/>
  <c r="G302" i="20"/>
  <c r="G301" i="20" s="1"/>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K292" i="20" s="1"/>
  <c r="K291" i="20" s="1"/>
  <c r="G293" i="20"/>
  <c r="G292" i="20" s="1"/>
  <c r="G291" i="20" s="1"/>
  <c r="V292" i="20"/>
  <c r="V291" i="20" s="1"/>
  <c r="U292" i="20"/>
  <c r="U291" i="20" s="1"/>
  <c r="T292" i="20"/>
  <c r="T291" i="20" s="1"/>
  <c r="R292" i="20"/>
  <c r="R291" i="20" s="1"/>
  <c r="Q292" i="20"/>
  <c r="P292" i="20"/>
  <c r="P291" i="20" s="1"/>
  <c r="N292" i="20"/>
  <c r="N291" i="20" s="1"/>
  <c r="M292" i="20"/>
  <c r="M291" i="20" s="1"/>
  <c r="L292" i="20"/>
  <c r="J292" i="20"/>
  <c r="J291" i="20" s="1"/>
  <c r="I292" i="20"/>
  <c r="I291" i="20" s="1"/>
  <c r="H292" i="20"/>
  <c r="H291" i="20" s="1"/>
  <c r="L291" i="20"/>
  <c r="S290" i="20"/>
  <c r="O290" i="20"/>
  <c r="K290" i="20"/>
  <c r="G290" i="20"/>
  <c r="S289" i="20"/>
  <c r="O289" i="20"/>
  <c r="K289" i="20"/>
  <c r="G289" i="20"/>
  <c r="S288" i="20"/>
  <c r="O288" i="20"/>
  <c r="K288" i="20"/>
  <c r="G288" i="20"/>
  <c r="S287" i="20"/>
  <c r="S286" i="20" s="1"/>
  <c r="S285" i="20" s="1"/>
  <c r="O287" i="20"/>
  <c r="K287" i="20"/>
  <c r="K286" i="20" s="1"/>
  <c r="K285" i="20" s="1"/>
  <c r="G287" i="20"/>
  <c r="G286" i="20" s="1"/>
  <c r="G285" i="20" s="1"/>
  <c r="V286" i="20"/>
  <c r="V285" i="20" s="1"/>
  <c r="U286" i="20"/>
  <c r="U285" i="20" s="1"/>
  <c r="T286" i="20"/>
  <c r="T285" i="20" s="1"/>
  <c r="R286" i="20"/>
  <c r="R285" i="20" s="1"/>
  <c r="Q286" i="20"/>
  <c r="Q285" i="20" s="1"/>
  <c r="P286" i="20"/>
  <c r="P285" i="20" s="1"/>
  <c r="N286" i="20"/>
  <c r="M286" i="20"/>
  <c r="M285" i="20" s="1"/>
  <c r="L286" i="20"/>
  <c r="L285" i="20" s="1"/>
  <c r="J286" i="20"/>
  <c r="J285" i="20" s="1"/>
  <c r="I286" i="20"/>
  <c r="I285" i="20" s="1"/>
  <c r="H286" i="20"/>
  <c r="H285" i="20" s="1"/>
  <c r="N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K277" i="20" s="1"/>
  <c r="G279" i="20"/>
  <c r="V278" i="20"/>
  <c r="V277" i="20" s="1"/>
  <c r="U278" i="20"/>
  <c r="T278" i="20"/>
  <c r="T277" i="20" s="1"/>
  <c r="R278" i="20"/>
  <c r="Q278" i="20"/>
  <c r="Q277" i="20" s="1"/>
  <c r="P278" i="20"/>
  <c r="P277" i="20" s="1"/>
  <c r="N278" i="20"/>
  <c r="N277" i="20" s="1"/>
  <c r="M278" i="20"/>
  <c r="L278" i="20"/>
  <c r="J278" i="20"/>
  <c r="I278" i="20"/>
  <c r="I277" i="20" s="1"/>
  <c r="H278" i="20"/>
  <c r="H277" i="20" s="1"/>
  <c r="G278" i="20"/>
  <c r="G277" i="20" s="1"/>
  <c r="U277" i="20"/>
  <c r="R277" i="20"/>
  <c r="M277" i="20"/>
  <c r="L277" i="20"/>
  <c r="J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K263" i="20" s="1"/>
  <c r="G264" i="20"/>
  <c r="G263" i="20" s="1"/>
  <c r="V263" i="20"/>
  <c r="U263" i="20"/>
  <c r="T263" i="20"/>
  <c r="R263" i="20"/>
  <c r="Q263" i="20"/>
  <c r="P263" i="20"/>
  <c r="N263" i="20"/>
  <c r="M263" i="20"/>
  <c r="L263" i="20"/>
  <c r="J263" i="20"/>
  <c r="I263" i="20"/>
  <c r="H263" i="20"/>
  <c r="H260" i="20" s="1"/>
  <c r="S262" i="20"/>
  <c r="S261" i="20" s="1"/>
  <c r="O262" i="20"/>
  <c r="K262" i="20"/>
  <c r="K261" i="20" s="1"/>
  <c r="G262" i="20"/>
  <c r="G261" i="20" s="1"/>
  <c r="V261" i="20"/>
  <c r="U261" i="20"/>
  <c r="T261" i="20"/>
  <c r="R261" i="20"/>
  <c r="Q261" i="20"/>
  <c r="Q260" i="20" s="1"/>
  <c r="P261" i="20"/>
  <c r="P260" i="20" s="1"/>
  <c r="N261" i="20"/>
  <c r="N260" i="20" s="1"/>
  <c r="M261" i="20"/>
  <c r="L261" i="20"/>
  <c r="J261" i="20"/>
  <c r="J260" i="20" s="1"/>
  <c r="I261" i="20"/>
  <c r="I260" i="20" s="1"/>
  <c r="H261" i="20"/>
  <c r="V260" i="20"/>
  <c r="U260" i="20"/>
  <c r="T260" i="20"/>
  <c r="L260" i="20"/>
  <c r="S259" i="20"/>
  <c r="O259" i="20"/>
  <c r="K259" i="20"/>
  <c r="G259" i="20"/>
  <c r="S258" i="20"/>
  <c r="O258" i="20"/>
  <c r="K258" i="20"/>
  <c r="G258" i="20"/>
  <c r="S257" i="20"/>
  <c r="O257" i="20"/>
  <c r="K257" i="20"/>
  <c r="K256" i="20" s="1"/>
  <c r="K255" i="20" s="1"/>
  <c r="G257" i="20"/>
  <c r="G256" i="20" s="1"/>
  <c r="G255" i="20" s="1"/>
  <c r="V256" i="20"/>
  <c r="V255" i="20" s="1"/>
  <c r="U256" i="20"/>
  <c r="T256" i="20"/>
  <c r="R256" i="20"/>
  <c r="Q256" i="20"/>
  <c r="Q255" i="20" s="1"/>
  <c r="P256" i="20"/>
  <c r="N256" i="20"/>
  <c r="N255" i="20" s="1"/>
  <c r="M256" i="20"/>
  <c r="M255" i="20" s="1"/>
  <c r="L256" i="20"/>
  <c r="L255" i="20" s="1"/>
  <c r="J256" i="20"/>
  <c r="J255" i="20" s="1"/>
  <c r="I256" i="20"/>
  <c r="I255" i="20" s="1"/>
  <c r="H256" i="20"/>
  <c r="H255" i="20" s="1"/>
  <c r="U255" i="20"/>
  <c r="T255" i="20"/>
  <c r="P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G247" i="20"/>
  <c r="G246" i="20" s="1"/>
  <c r="G245" i="20" s="1"/>
  <c r="V246" i="20"/>
  <c r="U246" i="20"/>
  <c r="T246" i="20"/>
  <c r="T245" i="20" s="1"/>
  <c r="R246" i="20"/>
  <c r="Q246" i="20"/>
  <c r="Q245" i="20" s="1"/>
  <c r="P246" i="20"/>
  <c r="P245" i="20" s="1"/>
  <c r="N246" i="20"/>
  <c r="N245" i="20" s="1"/>
  <c r="M246" i="20"/>
  <c r="M245" i="20" s="1"/>
  <c r="L246" i="20"/>
  <c r="L245" i="20" s="1"/>
  <c r="J246" i="20"/>
  <c r="J245" i="20" s="1"/>
  <c r="I246" i="20"/>
  <c r="I245" i="20" s="1"/>
  <c r="H246" i="20"/>
  <c r="V245" i="20"/>
  <c r="U245" i="20"/>
  <c r="H245" i="20"/>
  <c r="S244" i="20"/>
  <c r="S243" i="20" s="1"/>
  <c r="S242" i="20" s="1"/>
  <c r="O244" i="20"/>
  <c r="K244" i="20"/>
  <c r="G244" i="20"/>
  <c r="G243" i="20" s="1"/>
  <c r="G242" i="20" s="1"/>
  <c r="V243" i="20"/>
  <c r="V242" i="20" s="1"/>
  <c r="U243" i="20"/>
  <c r="T243" i="20"/>
  <c r="T242" i="20" s="1"/>
  <c r="R243" i="20"/>
  <c r="R242" i="20" s="1"/>
  <c r="Q243" i="20"/>
  <c r="P243" i="20"/>
  <c r="P242" i="20" s="1"/>
  <c r="O243" i="20"/>
  <c r="O242" i="20" s="1"/>
  <c r="N243" i="20"/>
  <c r="N242" i="20" s="1"/>
  <c r="M243" i="20"/>
  <c r="M242" i="20" s="1"/>
  <c r="L243" i="20"/>
  <c r="K243" i="20"/>
  <c r="K242" i="20" s="1"/>
  <c r="J243" i="20"/>
  <c r="J242" i="20" s="1"/>
  <c r="I243" i="20"/>
  <c r="I242" i="20" s="1"/>
  <c r="H243" i="20"/>
  <c r="H242" i="20" s="1"/>
  <c r="U242" i="20"/>
  <c r="Q242" i="20"/>
  <c r="L242" i="20"/>
  <c r="S241" i="20"/>
  <c r="O241" i="20"/>
  <c r="K241" i="20"/>
  <c r="G241" i="20"/>
  <c r="S240" i="20"/>
  <c r="S239" i="20" s="1"/>
  <c r="S238" i="20" s="1"/>
  <c r="O240" i="20"/>
  <c r="K240" i="20"/>
  <c r="G240" i="20"/>
  <c r="G239" i="20" s="1"/>
  <c r="G238" i="20" s="1"/>
  <c r="V239" i="20"/>
  <c r="V238" i="20" s="1"/>
  <c r="U239" i="20"/>
  <c r="U238" i="20" s="1"/>
  <c r="T239" i="20"/>
  <c r="R239" i="20"/>
  <c r="Q239" i="20"/>
  <c r="Q238" i="20" s="1"/>
  <c r="P239" i="20"/>
  <c r="P238" i="20" s="1"/>
  <c r="N239" i="20"/>
  <c r="M239" i="20"/>
  <c r="M238" i="20" s="1"/>
  <c r="L239" i="20"/>
  <c r="L238" i="20" s="1"/>
  <c r="K239" i="20"/>
  <c r="K238" i="20" s="1"/>
  <c r="J239" i="20"/>
  <c r="I239" i="20"/>
  <c r="I238" i="20" s="1"/>
  <c r="H239" i="20"/>
  <c r="H238" i="20" s="1"/>
  <c r="T238" i="20"/>
  <c r="N238" i="20"/>
  <c r="J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O229" i="20"/>
  <c r="K229" i="20"/>
  <c r="K228" i="20" s="1"/>
  <c r="K227" i="20" s="1"/>
  <c r="G229" i="20"/>
  <c r="G228" i="20" s="1"/>
  <c r="G227" i="20" s="1"/>
  <c r="V228" i="20"/>
  <c r="V227" i="20" s="1"/>
  <c r="U228" i="20"/>
  <c r="T228" i="20"/>
  <c r="T227" i="20" s="1"/>
  <c r="R228" i="20"/>
  <c r="R227" i="20" s="1"/>
  <c r="Q228" i="20"/>
  <c r="Q227" i="20" s="1"/>
  <c r="P228" i="20"/>
  <c r="N228" i="20"/>
  <c r="N227" i="20" s="1"/>
  <c r="M228" i="20"/>
  <c r="M227" i="20" s="1"/>
  <c r="L228" i="20"/>
  <c r="L227" i="20" s="1"/>
  <c r="J228" i="20"/>
  <c r="J227" i="20" s="1"/>
  <c r="I228" i="20"/>
  <c r="I227" i="20" s="1"/>
  <c r="H228" i="20"/>
  <c r="H227" i="20" s="1"/>
  <c r="U227" i="20"/>
  <c r="P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O219" i="20"/>
  <c r="K219" i="20"/>
  <c r="G219" i="20"/>
  <c r="V218" i="20"/>
  <c r="V215" i="20" s="1"/>
  <c r="U218" i="20"/>
  <c r="T218" i="20"/>
  <c r="R218" i="20"/>
  <c r="Q218" i="20"/>
  <c r="P218" i="20"/>
  <c r="N218" i="20"/>
  <c r="M218" i="20"/>
  <c r="L218" i="20"/>
  <c r="K218" i="20"/>
  <c r="J218" i="20"/>
  <c r="I218" i="20"/>
  <c r="H218" i="20"/>
  <c r="G218" i="20"/>
  <c r="S217" i="20"/>
  <c r="S216" i="20" s="1"/>
  <c r="O217" i="20"/>
  <c r="H217" i="20"/>
  <c r="H216" i="20" s="1"/>
  <c r="H215" i="20" s="1"/>
  <c r="H214" i="20" s="1"/>
  <c r="G217" i="20"/>
  <c r="G216" i="20" s="1"/>
  <c r="G215" i="20" s="1"/>
  <c r="V216" i="20"/>
  <c r="U216" i="20"/>
  <c r="T216" i="20"/>
  <c r="T215" i="20" s="1"/>
  <c r="R216" i="20"/>
  <c r="O216" i="20" s="1"/>
  <c r="Q216" i="20"/>
  <c r="P216" i="20"/>
  <c r="N216" i="20"/>
  <c r="N215" i="20" s="1"/>
  <c r="M216" i="20"/>
  <c r="L216" i="20"/>
  <c r="K216" i="20"/>
  <c r="J216" i="20"/>
  <c r="I216" i="20"/>
  <c r="I215" i="20" s="1"/>
  <c r="Q215" i="20"/>
  <c r="M215" i="20"/>
  <c r="S214" i="20"/>
  <c r="O214" i="20"/>
  <c r="K214" i="20"/>
  <c r="S213" i="20"/>
  <c r="O213" i="20"/>
  <c r="K213" i="20"/>
  <c r="V212" i="20"/>
  <c r="V211" i="20" s="1"/>
  <c r="U212" i="20"/>
  <c r="U211" i="20" s="1"/>
  <c r="T212" i="20"/>
  <c r="R212" i="20"/>
  <c r="Q212" i="20"/>
  <c r="Q211" i="20" s="1"/>
  <c r="P212" i="20"/>
  <c r="P211" i="20" s="1"/>
  <c r="N212" i="20"/>
  <c r="N211" i="20" s="1"/>
  <c r="M212" i="20"/>
  <c r="M211" i="20" s="1"/>
  <c r="L212" i="20"/>
  <c r="L211" i="20" s="1"/>
  <c r="J212" i="20"/>
  <c r="J211" i="20" s="1"/>
  <c r="I212" i="20"/>
  <c r="T211" i="20"/>
  <c r="R211" i="20"/>
  <c r="I211" i="20"/>
  <c r="S209" i="20"/>
  <c r="O209" i="20"/>
  <c r="K209" i="20"/>
  <c r="G209" i="20"/>
  <c r="S208" i="20"/>
  <c r="S207" i="20" s="1"/>
  <c r="S206" i="20" s="1"/>
  <c r="S205" i="20" s="1"/>
  <c r="O208" i="20"/>
  <c r="K208" i="20"/>
  <c r="K207" i="20" s="1"/>
  <c r="K206" i="20" s="1"/>
  <c r="K205" i="20" s="1"/>
  <c r="G208" i="20"/>
  <c r="G207" i="20" s="1"/>
  <c r="G206" i="20" s="1"/>
  <c r="G205" i="20" s="1"/>
  <c r="V207" i="20"/>
  <c r="U207" i="20"/>
  <c r="U206" i="20" s="1"/>
  <c r="U205" i="20" s="1"/>
  <c r="T207" i="20"/>
  <c r="R207" i="20"/>
  <c r="R206" i="20" s="1"/>
  <c r="R205" i="20" s="1"/>
  <c r="Q207" i="20"/>
  <c r="Q206" i="20" s="1"/>
  <c r="Q205" i="20" s="1"/>
  <c r="P207" i="20"/>
  <c r="N207" i="20"/>
  <c r="M207" i="20"/>
  <c r="M206" i="20" s="1"/>
  <c r="M205" i="20" s="1"/>
  <c r="L207" i="20"/>
  <c r="J207" i="20"/>
  <c r="J206" i="20" s="1"/>
  <c r="J205" i="20" s="1"/>
  <c r="I207" i="20"/>
  <c r="H207" i="20"/>
  <c r="H206" i="20" s="1"/>
  <c r="H205" i="20" s="1"/>
  <c r="V206" i="20"/>
  <c r="V205" i="20" s="1"/>
  <c r="T206" i="20"/>
  <c r="T205" i="20" s="1"/>
  <c r="N206" i="20"/>
  <c r="N205" i="20" s="1"/>
  <c r="L206" i="20"/>
  <c r="L205" i="20" s="1"/>
  <c r="I206" i="20"/>
  <c r="I205" i="20" s="1"/>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V196" i="20"/>
  <c r="V195" i="20" s="1"/>
  <c r="U196" i="20"/>
  <c r="U195" i="20" s="1"/>
  <c r="U194" i="20" s="1"/>
  <c r="T196" i="20"/>
  <c r="T195" i="20" s="1"/>
  <c r="T194" i="20" s="1"/>
  <c r="R196" i="20"/>
  <c r="R195" i="20" s="1"/>
  <c r="R194" i="20" s="1"/>
  <c r="Q196" i="20"/>
  <c r="Q195" i="20" s="1"/>
  <c r="Q194" i="20" s="1"/>
  <c r="P196" i="20"/>
  <c r="N196" i="20"/>
  <c r="M196" i="20"/>
  <c r="L196" i="20"/>
  <c r="L195" i="20" s="1"/>
  <c r="L194" i="20" s="1"/>
  <c r="J196" i="20"/>
  <c r="J195" i="20" s="1"/>
  <c r="J194" i="20" s="1"/>
  <c r="I196" i="20"/>
  <c r="I195" i="20" s="1"/>
  <c r="I194" i="20" s="1"/>
  <c r="H196" i="20"/>
  <c r="H195" i="20" s="1"/>
  <c r="H194" i="20" s="1"/>
  <c r="P195" i="20"/>
  <c r="P194" i="20" s="1"/>
  <c r="N195" i="20"/>
  <c r="N194" i="20" s="1"/>
  <c r="M195" i="20"/>
  <c r="M194" i="20" s="1"/>
  <c r="V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O187" i="20"/>
  <c r="K187" i="20"/>
  <c r="K186" i="20" s="1"/>
  <c r="K185" i="20" s="1"/>
  <c r="K184" i="20" s="1"/>
  <c r="G187" i="20"/>
  <c r="V186" i="20"/>
  <c r="V185" i="20" s="1"/>
  <c r="V184" i="20" s="1"/>
  <c r="U186" i="20"/>
  <c r="U185" i="20" s="1"/>
  <c r="U184" i="20" s="1"/>
  <c r="T186" i="20"/>
  <c r="T185" i="20" s="1"/>
  <c r="T184" i="20" s="1"/>
  <c r="R186" i="20"/>
  <c r="R185" i="20" s="1"/>
  <c r="R184" i="20" s="1"/>
  <c r="Q186" i="20"/>
  <c r="P186" i="20"/>
  <c r="N186" i="20"/>
  <c r="N185" i="20" s="1"/>
  <c r="N184" i="20" s="1"/>
  <c r="M186" i="20"/>
  <c r="M185" i="20" s="1"/>
  <c r="M184" i="20" s="1"/>
  <c r="L186" i="20"/>
  <c r="L185" i="20" s="1"/>
  <c r="L184" i="20" s="1"/>
  <c r="J186" i="20"/>
  <c r="I186" i="20"/>
  <c r="I185" i="20" s="1"/>
  <c r="I184" i="20" s="1"/>
  <c r="H186" i="20"/>
  <c r="H185" i="20" s="1"/>
  <c r="H184" i="20" s="1"/>
  <c r="Q185" i="20"/>
  <c r="Q184" i="20" s="1"/>
  <c r="J185" i="20"/>
  <c r="J184" i="20" s="1"/>
  <c r="S182" i="20"/>
  <c r="O182" i="20"/>
  <c r="K182" i="20"/>
  <c r="G182" i="20"/>
  <c r="S181" i="20"/>
  <c r="O181" i="20"/>
  <c r="K181" i="20"/>
  <c r="G181" i="20"/>
  <c r="S180" i="20"/>
  <c r="O180" i="20"/>
  <c r="K180" i="20"/>
  <c r="G180" i="20"/>
  <c r="S179" i="20"/>
  <c r="S178" i="20" s="1"/>
  <c r="O179" i="20"/>
  <c r="K179" i="20"/>
  <c r="G179" i="20"/>
  <c r="G178" i="20" s="1"/>
  <c r="V178" i="20"/>
  <c r="U178" i="20"/>
  <c r="U176" i="20" s="1"/>
  <c r="U174" i="20" s="1"/>
  <c r="T178" i="20"/>
  <c r="T176" i="20" s="1"/>
  <c r="T174" i="20" s="1"/>
  <c r="R178" i="20"/>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G177" i="20"/>
  <c r="V176" i="20"/>
  <c r="V174" i="20" s="1"/>
  <c r="R176" i="20"/>
  <c r="R174" i="20" s="1"/>
  <c r="Q176" i="20"/>
  <c r="Q174" i="20" s="1"/>
  <c r="L176" i="20"/>
  <c r="L174" i="20" s="1"/>
  <c r="S175" i="20"/>
  <c r="O175" i="20"/>
  <c r="K175" i="20"/>
  <c r="G175" i="20"/>
  <c r="I174" i="20"/>
  <c r="S173" i="20"/>
  <c r="S172" i="20" s="1"/>
  <c r="O173" i="20"/>
  <c r="K173" i="20"/>
  <c r="K172" i="20" s="1"/>
  <c r="G173" i="20"/>
  <c r="G172" i="20" s="1"/>
  <c r="V172" i="20"/>
  <c r="V170" i="20" s="1"/>
  <c r="V168" i="20" s="1"/>
  <c r="U172" i="20"/>
  <c r="U170" i="20" s="1"/>
  <c r="U168" i="20" s="1"/>
  <c r="T172" i="20"/>
  <c r="T170" i="20" s="1"/>
  <c r="T168" i="20" s="1"/>
  <c r="R172" i="20"/>
  <c r="R170" i="20" s="1"/>
  <c r="R168" i="20" s="1"/>
  <c r="Q172" i="20"/>
  <c r="Q170" i="20" s="1"/>
  <c r="Q168" i="20" s="1"/>
  <c r="P172" i="20"/>
  <c r="N172" i="20"/>
  <c r="N170" i="20" s="1"/>
  <c r="N168" i="20" s="1"/>
  <c r="M172" i="20"/>
  <c r="M170" i="20" s="1"/>
  <c r="M168" i="20" s="1"/>
  <c r="L172" i="20"/>
  <c r="L170" i="20" s="1"/>
  <c r="L168" i="20" s="1"/>
  <c r="J172" i="20"/>
  <c r="J170" i="20" s="1"/>
  <c r="J168" i="20" s="1"/>
  <c r="I172" i="20"/>
  <c r="I170" i="20" s="1"/>
  <c r="I168" i="20" s="1"/>
  <c r="H172" i="20"/>
  <c r="S171" i="20"/>
  <c r="S170" i="20" s="1"/>
  <c r="O171" i="20"/>
  <c r="K171" i="20"/>
  <c r="G171" i="20"/>
  <c r="H170" i="20"/>
  <c r="H168" i="20" s="1"/>
  <c r="S169" i="20"/>
  <c r="O169" i="20"/>
  <c r="K169" i="20"/>
  <c r="G169" i="20"/>
  <c r="S167" i="20"/>
  <c r="O167" i="20"/>
  <c r="K167" i="20"/>
  <c r="G167" i="20"/>
  <c r="S166" i="20"/>
  <c r="O166" i="20"/>
  <c r="K166" i="20"/>
  <c r="G166" i="20"/>
  <c r="S165" i="20"/>
  <c r="O165" i="20"/>
  <c r="K165" i="20"/>
  <c r="G165" i="20"/>
  <c r="S164" i="20"/>
  <c r="S163" i="20" s="1"/>
  <c r="O164" i="20"/>
  <c r="K164" i="20"/>
  <c r="K163" i="20" s="1"/>
  <c r="G164" i="20"/>
  <c r="V163" i="20"/>
  <c r="U163" i="20"/>
  <c r="U161" i="20" s="1"/>
  <c r="U159" i="20" s="1"/>
  <c r="T163" i="20"/>
  <c r="T161" i="20" s="1"/>
  <c r="T159" i="20" s="1"/>
  <c r="R163" i="20"/>
  <c r="R161" i="20" s="1"/>
  <c r="R159" i="20" s="1"/>
  <c r="Q163" i="20"/>
  <c r="P163" i="20"/>
  <c r="N163" i="20"/>
  <c r="N161" i="20" s="1"/>
  <c r="N159" i="20" s="1"/>
  <c r="M163" i="20"/>
  <c r="M161" i="20" s="1"/>
  <c r="M159" i="20" s="1"/>
  <c r="L163" i="20"/>
  <c r="L161" i="20" s="1"/>
  <c r="L159" i="20" s="1"/>
  <c r="J163" i="20"/>
  <c r="J161" i="20" s="1"/>
  <c r="J159" i="20" s="1"/>
  <c r="I163" i="20"/>
  <c r="I161" i="20" s="1"/>
  <c r="I159" i="20" s="1"/>
  <c r="H163" i="20"/>
  <c r="H161" i="20" s="1"/>
  <c r="H159" i="20" s="1"/>
  <c r="S162" i="20"/>
  <c r="S161" i="20" s="1"/>
  <c r="O162" i="20"/>
  <c r="K162" i="20"/>
  <c r="G162" i="20"/>
  <c r="V161" i="20"/>
  <c r="V159" i="20" s="1"/>
  <c r="Q161" i="20"/>
  <c r="Q159" i="20" s="1"/>
  <c r="P161" i="20"/>
  <c r="P159" i="20" s="1"/>
  <c r="S160" i="20"/>
  <c r="O160" i="20"/>
  <c r="K160" i="20"/>
  <c r="G160"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U150" i="20" s="1"/>
  <c r="U148" i="20" s="1"/>
  <c r="T152" i="20"/>
  <c r="R152" i="20"/>
  <c r="Q152" i="20"/>
  <c r="Q150" i="20" s="1"/>
  <c r="P152" i="20"/>
  <c r="P150" i="20" s="1"/>
  <c r="P148" i="20" s="1"/>
  <c r="N152" i="20"/>
  <c r="M152" i="20"/>
  <c r="M150" i="20" s="1"/>
  <c r="M148" i="20" s="1"/>
  <c r="L152" i="20"/>
  <c r="L150" i="20" s="1"/>
  <c r="L148" i="20" s="1"/>
  <c r="J152" i="20"/>
  <c r="J150" i="20" s="1"/>
  <c r="J148" i="20" s="1"/>
  <c r="I152" i="20"/>
  <c r="H152" i="20"/>
  <c r="H150" i="20" s="1"/>
  <c r="H148" i="20" s="1"/>
  <c r="S151" i="20"/>
  <c r="O151" i="20"/>
  <c r="K151" i="20"/>
  <c r="K150" i="20" s="1"/>
  <c r="G151" i="20"/>
  <c r="T150" i="20"/>
  <c r="R150" i="20"/>
  <c r="R148" i="20" s="1"/>
  <c r="N150" i="20"/>
  <c r="N148" i="20" s="1"/>
  <c r="I150" i="20"/>
  <c r="I148" i="20" s="1"/>
  <c r="S149" i="20"/>
  <c r="O149" i="20"/>
  <c r="K149" i="20"/>
  <c r="G149" i="20"/>
  <c r="T148"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G138" i="20"/>
  <c r="V137" i="20"/>
  <c r="U137" i="20"/>
  <c r="T137" i="20"/>
  <c r="T135" i="20" s="1"/>
  <c r="T133" i="20" s="1"/>
  <c r="R137" i="20"/>
  <c r="R135" i="20" s="1"/>
  <c r="R133" i="20" s="1"/>
  <c r="Q137" i="20"/>
  <c r="Q135" i="20" s="1"/>
  <c r="Q133" i="20" s="1"/>
  <c r="P137" i="20"/>
  <c r="P135" i="20" s="1"/>
  <c r="P133" i="20" s="1"/>
  <c r="N137" i="20"/>
  <c r="N135" i="20" s="1"/>
  <c r="N133"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S134" i="20"/>
  <c r="O134" i="20"/>
  <c r="K134" i="20"/>
  <c r="G134" i="20"/>
  <c r="S132" i="20"/>
  <c r="O132" i="20"/>
  <c r="K132" i="20"/>
  <c r="G132" i="20"/>
  <c r="S131" i="20"/>
  <c r="O131" i="20"/>
  <c r="K131" i="20"/>
  <c r="G131" i="20"/>
  <c r="S130" i="20"/>
  <c r="O130" i="20"/>
  <c r="K130" i="20"/>
  <c r="G130" i="20"/>
  <c r="G128" i="20" s="1"/>
  <c r="S129" i="20"/>
  <c r="S128" i="20" s="1"/>
  <c r="O129" i="20"/>
  <c r="K129" i="20"/>
  <c r="G129" i="20"/>
  <c r="V128" i="20"/>
  <c r="U128" i="20"/>
  <c r="U126" i="20" s="1"/>
  <c r="U124" i="20" s="1"/>
  <c r="T128" i="20"/>
  <c r="R128" i="20"/>
  <c r="R126" i="20" s="1"/>
  <c r="R124" i="20" s="1"/>
  <c r="Q128" i="20"/>
  <c r="P128" i="20"/>
  <c r="N128" i="20"/>
  <c r="M128" i="20"/>
  <c r="M126" i="20" s="1"/>
  <c r="M124" i="20" s="1"/>
  <c r="L128" i="20"/>
  <c r="J128" i="20"/>
  <c r="J126" i="20" s="1"/>
  <c r="J124" i="20" s="1"/>
  <c r="I128" i="20"/>
  <c r="I126" i="20" s="1"/>
  <c r="I124" i="20" s="1"/>
  <c r="H128" i="20"/>
  <c r="H126" i="20" s="1"/>
  <c r="H124" i="20" s="1"/>
  <c r="S127" i="20"/>
  <c r="S126" i="20" s="1"/>
  <c r="O127" i="20"/>
  <c r="K127" i="20"/>
  <c r="G127" i="20"/>
  <c r="V126" i="20"/>
  <c r="V124" i="20" s="1"/>
  <c r="T126" i="20"/>
  <c r="T124" i="20" s="1"/>
  <c r="Q126" i="20"/>
  <c r="Q124" i="20" s="1"/>
  <c r="N126" i="20"/>
  <c r="N124" i="20" s="1"/>
  <c r="L126" i="20"/>
  <c r="L124" i="20" s="1"/>
  <c r="S125" i="20"/>
  <c r="O125" i="20"/>
  <c r="K125" i="20"/>
  <c r="G125"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Q119" i="20"/>
  <c r="P119" i="20"/>
  <c r="P117" i="20" s="1"/>
  <c r="N119" i="20"/>
  <c r="N117" i="20" s="1"/>
  <c r="N115" i="20" s="1"/>
  <c r="M119" i="20"/>
  <c r="M117" i="20" s="1"/>
  <c r="M115" i="20" s="1"/>
  <c r="L119" i="20"/>
  <c r="J119" i="20"/>
  <c r="J117" i="20" s="1"/>
  <c r="J115" i="20" s="1"/>
  <c r="I119" i="20"/>
  <c r="I117" i="20" s="1"/>
  <c r="I115" i="20" s="1"/>
  <c r="H119" i="20"/>
  <c r="H117" i="20" s="1"/>
  <c r="H115" i="20" s="1"/>
  <c r="S118" i="20"/>
  <c r="S117" i="20" s="1"/>
  <c r="O118" i="20"/>
  <c r="K118" i="20"/>
  <c r="G118" i="20"/>
  <c r="G117" i="20" s="1"/>
  <c r="V117" i="20"/>
  <c r="V115" i="20" s="1"/>
  <c r="U117" i="20"/>
  <c r="U115" i="20" s="1"/>
  <c r="R117" i="20"/>
  <c r="R115" i="20" s="1"/>
  <c r="Q117" i="20"/>
  <c r="L117" i="20"/>
  <c r="L115" i="20" s="1"/>
  <c r="S116" i="20"/>
  <c r="O116" i="20"/>
  <c r="K116" i="20"/>
  <c r="G116" i="20"/>
  <c r="Q115" i="20"/>
  <c r="S114" i="20"/>
  <c r="O114" i="20"/>
  <c r="K114" i="20"/>
  <c r="G114" i="20"/>
  <c r="S113" i="20"/>
  <c r="O113" i="20"/>
  <c r="K113" i="20"/>
  <c r="G113" i="20"/>
  <c r="S112" i="20"/>
  <c r="O112" i="20"/>
  <c r="K112" i="20"/>
  <c r="G112" i="20"/>
  <c r="S111" i="20"/>
  <c r="O111" i="20"/>
  <c r="K111" i="20"/>
  <c r="G111" i="20"/>
  <c r="V110" i="20"/>
  <c r="U110" i="20"/>
  <c r="U108" i="20" s="1"/>
  <c r="U106" i="20" s="1"/>
  <c r="T110" i="20"/>
  <c r="T108" i="20" s="1"/>
  <c r="T106" i="20" s="1"/>
  <c r="R110" i="20"/>
  <c r="R108" i="20" s="1"/>
  <c r="R106" i="20" s="1"/>
  <c r="Q110" i="20"/>
  <c r="Q108" i="20" s="1"/>
  <c r="Q106" i="20" s="1"/>
  <c r="P110" i="20"/>
  <c r="N110" i="20"/>
  <c r="M110" i="20"/>
  <c r="M108" i="20" s="1"/>
  <c r="M106" i="20" s="1"/>
  <c r="L110" i="20"/>
  <c r="L108" i="20" s="1"/>
  <c r="L106" i="20" s="1"/>
  <c r="J110" i="20"/>
  <c r="J108" i="20" s="1"/>
  <c r="J106" i="20" s="1"/>
  <c r="I110" i="20"/>
  <c r="I108" i="20" s="1"/>
  <c r="I106" i="20" s="1"/>
  <c r="H110" i="20"/>
  <c r="H108" i="20" s="1"/>
  <c r="H106" i="20" s="1"/>
  <c r="S109" i="20"/>
  <c r="O109" i="20"/>
  <c r="K109" i="20"/>
  <c r="G109" i="20"/>
  <c r="V108" i="20"/>
  <c r="V106" i="20" s="1"/>
  <c r="N108" i="20"/>
  <c r="N106" i="20" s="1"/>
  <c r="S107" i="20"/>
  <c r="O107" i="20"/>
  <c r="K107" i="20"/>
  <c r="G107" i="20"/>
  <c r="S105" i="20"/>
  <c r="O105" i="20"/>
  <c r="K105" i="20"/>
  <c r="G105" i="20"/>
  <c r="S104" i="20"/>
  <c r="O104" i="20"/>
  <c r="K104" i="20"/>
  <c r="G104" i="20"/>
  <c r="S103" i="20"/>
  <c r="O103" i="20"/>
  <c r="K103" i="20"/>
  <c r="G103" i="20"/>
  <c r="S102" i="20"/>
  <c r="O102" i="20"/>
  <c r="K102" i="20"/>
  <c r="G102" i="20"/>
  <c r="S101" i="20"/>
  <c r="O101" i="20"/>
  <c r="K101" i="20"/>
  <c r="G101" i="20"/>
  <c r="V100" i="20"/>
  <c r="V98" i="20" s="1"/>
  <c r="V96" i="20" s="1"/>
  <c r="U100" i="20"/>
  <c r="T100" i="20"/>
  <c r="R100" i="20"/>
  <c r="R98" i="20" s="1"/>
  <c r="R96" i="20" s="1"/>
  <c r="Q100" i="20"/>
  <c r="Q98" i="20" s="1"/>
  <c r="Q96" i="20" s="1"/>
  <c r="P100" i="20"/>
  <c r="P98" i="20" s="1"/>
  <c r="P96" i="20" s="1"/>
  <c r="N100" i="20"/>
  <c r="M100" i="20"/>
  <c r="L100" i="20"/>
  <c r="L98" i="20" s="1"/>
  <c r="L96" i="20" s="1"/>
  <c r="J100" i="20"/>
  <c r="J98" i="20" s="1"/>
  <c r="J96" i="20" s="1"/>
  <c r="I100" i="20"/>
  <c r="H100" i="20"/>
  <c r="H98" i="20" s="1"/>
  <c r="H96" i="20" s="1"/>
  <c r="S99" i="20"/>
  <c r="O99" i="20"/>
  <c r="K99" i="20"/>
  <c r="G99" i="20"/>
  <c r="U98" i="20"/>
  <c r="U96" i="20" s="1"/>
  <c r="T98" i="20"/>
  <c r="T96" i="20" s="1"/>
  <c r="N98" i="20"/>
  <c r="M98" i="20"/>
  <c r="M96" i="20" s="1"/>
  <c r="I98" i="20"/>
  <c r="I96" i="20" s="1"/>
  <c r="S97" i="20"/>
  <c r="O97" i="20"/>
  <c r="K97" i="20"/>
  <c r="G97" i="20"/>
  <c r="N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V89" i="20"/>
  <c r="U89" i="20"/>
  <c r="U87" i="20" s="1"/>
  <c r="U85" i="20" s="1"/>
  <c r="T89" i="20"/>
  <c r="R89" i="20"/>
  <c r="R87" i="20" s="1"/>
  <c r="R85" i="20" s="1"/>
  <c r="Q89" i="20"/>
  <c r="Q87" i="20" s="1"/>
  <c r="Q85" i="20" s="1"/>
  <c r="P89" i="20"/>
  <c r="N89" i="20"/>
  <c r="M89" i="20"/>
  <c r="L89" i="20"/>
  <c r="L87" i="20" s="1"/>
  <c r="L85" i="20" s="1"/>
  <c r="J89" i="20"/>
  <c r="J87" i="20" s="1"/>
  <c r="J85" i="20" s="1"/>
  <c r="I89" i="20"/>
  <c r="H89" i="20"/>
  <c r="H87" i="20" s="1"/>
  <c r="H85" i="20" s="1"/>
  <c r="S88" i="20"/>
  <c r="O88" i="20"/>
  <c r="K88" i="20"/>
  <c r="G88" i="20"/>
  <c r="V87" i="20"/>
  <c r="V85" i="20" s="1"/>
  <c r="T87" i="20"/>
  <c r="N87" i="20"/>
  <c r="M87" i="20"/>
  <c r="M85" i="20" s="1"/>
  <c r="I87" i="20"/>
  <c r="S86" i="20"/>
  <c r="O86" i="20"/>
  <c r="K86" i="20"/>
  <c r="G86" i="20"/>
  <c r="T85" i="20"/>
  <c r="N85" i="20"/>
  <c r="I85" i="20"/>
  <c r="S84" i="20"/>
  <c r="O84" i="20"/>
  <c r="K84" i="20"/>
  <c r="G84" i="20"/>
  <c r="S83" i="20"/>
  <c r="O83" i="20"/>
  <c r="K83" i="20"/>
  <c r="G83" i="20"/>
  <c r="S82" i="20"/>
  <c r="O82" i="20"/>
  <c r="K82" i="20"/>
  <c r="G82" i="20"/>
  <c r="S81" i="20"/>
  <c r="O81" i="20"/>
  <c r="K81" i="20"/>
  <c r="G81" i="20"/>
  <c r="S80" i="20"/>
  <c r="S79" i="20" s="1"/>
  <c r="S77" i="20" s="1"/>
  <c r="S75" i="20" s="1"/>
  <c r="O80" i="20"/>
  <c r="K80" i="20"/>
  <c r="G80" i="20"/>
  <c r="V79" i="20"/>
  <c r="V77" i="20" s="1"/>
  <c r="V75" i="20" s="1"/>
  <c r="U79" i="20"/>
  <c r="U77" i="20" s="1"/>
  <c r="U75" i="20" s="1"/>
  <c r="T79" i="20"/>
  <c r="T77" i="20" s="1"/>
  <c r="T75" i="20" s="1"/>
  <c r="R79" i="20"/>
  <c r="R77" i="20" s="1"/>
  <c r="R75" i="20" s="1"/>
  <c r="Q79" i="20"/>
  <c r="Q77" i="20" s="1"/>
  <c r="Q75" i="20" s="1"/>
  <c r="P79" i="20"/>
  <c r="P77" i="20" s="1"/>
  <c r="N79" i="20"/>
  <c r="N77" i="20" s="1"/>
  <c r="N75" i="20" s="1"/>
  <c r="M79" i="20"/>
  <c r="L79" i="20"/>
  <c r="L77" i="20" s="1"/>
  <c r="L75" i="20" s="1"/>
  <c r="J79" i="20"/>
  <c r="J77" i="20" s="1"/>
  <c r="J75" i="20" s="1"/>
  <c r="I79" i="20"/>
  <c r="I77" i="20" s="1"/>
  <c r="I75" i="20" s="1"/>
  <c r="H79" i="20"/>
  <c r="H77" i="20" s="1"/>
  <c r="H75" i="20" s="1"/>
  <c r="G79" i="20"/>
  <c r="G77" i="20" s="1"/>
  <c r="G75" i="20" s="1"/>
  <c r="O78" i="20"/>
  <c r="K78" i="20"/>
  <c r="G78" i="20"/>
  <c r="M77" i="20"/>
  <c r="M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V60" i="20"/>
  <c r="V58" i="20" s="1"/>
  <c r="V56" i="20" s="1"/>
  <c r="U60" i="20"/>
  <c r="U58" i="20" s="1"/>
  <c r="U56" i="20" s="1"/>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G60" i="20"/>
  <c r="G58" i="20" s="1"/>
  <c r="O59" i="20"/>
  <c r="K59" i="20"/>
  <c r="G59" i="20"/>
  <c r="M58" i="20"/>
  <c r="M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G47" i="20"/>
  <c r="V46" i="20"/>
  <c r="V44" i="20" s="1"/>
  <c r="V42" i="20" s="1"/>
  <c r="U46" i="20"/>
  <c r="T46" i="20"/>
  <c r="T44" i="20" s="1"/>
  <c r="T42" i="20" s="1"/>
  <c r="R46" i="20"/>
  <c r="R44" i="20" s="1"/>
  <c r="R42" i="20" s="1"/>
  <c r="Q46" i="20"/>
  <c r="Q44" i="20" s="1"/>
  <c r="Q42" i="20" s="1"/>
  <c r="P46" i="20"/>
  <c r="P44" i="20" s="1"/>
  <c r="N46" i="20"/>
  <c r="N44" i="20" s="1"/>
  <c r="N42" i="20" s="1"/>
  <c r="M46" i="20"/>
  <c r="M44" i="20" s="1"/>
  <c r="M42" i="20" s="1"/>
  <c r="L46" i="20"/>
  <c r="L44" i="20" s="1"/>
  <c r="L42" i="20" s="1"/>
  <c r="J46" i="20"/>
  <c r="J44" i="20" s="1"/>
  <c r="J42" i="20" s="1"/>
  <c r="I46" i="20"/>
  <c r="I44" i="20" s="1"/>
  <c r="I42" i="20" s="1"/>
  <c r="H46" i="20"/>
  <c r="H44" i="20" s="1"/>
  <c r="H42" i="20" s="1"/>
  <c r="G46" i="20"/>
  <c r="G44" i="20" s="1"/>
  <c r="O45" i="20"/>
  <c r="K45" i="20"/>
  <c r="G45" i="20"/>
  <c r="U44" i="20"/>
  <c r="U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G31" i="20" s="1"/>
  <c r="V31" i="20"/>
  <c r="U31" i="20"/>
  <c r="T31" i="20"/>
  <c r="R31" i="20"/>
  <c r="Q31" i="20"/>
  <c r="P31" i="20"/>
  <c r="N31" i="20"/>
  <c r="M31" i="20"/>
  <c r="L31" i="20"/>
  <c r="J31" i="20"/>
  <c r="I31" i="20"/>
  <c r="H31" i="20"/>
  <c r="S30" i="20"/>
  <c r="S29" i="20" s="1"/>
  <c r="O30" i="20"/>
  <c r="K30" i="20"/>
  <c r="G30" i="20"/>
  <c r="V29" i="20"/>
  <c r="U29" i="20"/>
  <c r="T29" i="20"/>
  <c r="R29" i="20"/>
  <c r="R28" i="20" s="1"/>
  <c r="R26" i="20" s="1"/>
  <c r="Q29" i="20"/>
  <c r="Q28" i="20" s="1"/>
  <c r="Q26" i="20" s="1"/>
  <c r="P29" i="20"/>
  <c r="N29" i="20"/>
  <c r="M29" i="20"/>
  <c r="L29" i="20"/>
  <c r="J29" i="20"/>
  <c r="I29" i="20"/>
  <c r="H29" i="20"/>
  <c r="G29" i="20" s="1"/>
  <c r="V28" i="20"/>
  <c r="V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V18" i="20"/>
  <c r="U18" i="20"/>
  <c r="T18" i="20"/>
  <c r="R18" i="20"/>
  <c r="Q18" i="20"/>
  <c r="P18" i="20"/>
  <c r="O18" i="20" s="1"/>
  <c r="N18" i="20"/>
  <c r="M18" i="20"/>
  <c r="L18" i="20"/>
  <c r="J18" i="20"/>
  <c r="I18" i="20"/>
  <c r="H18" i="20"/>
  <c r="S17" i="20"/>
  <c r="S16" i="20" s="1"/>
  <c r="S15" i="20" s="1"/>
  <c r="O17" i="20"/>
  <c r="O16" i="20" s="1"/>
  <c r="K17" i="20"/>
  <c r="K16" i="20" s="1"/>
  <c r="G17" i="20"/>
  <c r="G16" i="20" s="1"/>
  <c r="V16" i="20"/>
  <c r="V15" i="20" s="1"/>
  <c r="V13" i="20" s="1"/>
  <c r="U16" i="20"/>
  <c r="U15" i="20" s="1"/>
  <c r="U13" i="20" s="1"/>
  <c r="T16" i="20"/>
  <c r="R16" i="20"/>
  <c r="Q16" i="20"/>
  <c r="Q15" i="20" s="1"/>
  <c r="Q13" i="20" s="1"/>
  <c r="P16" i="20"/>
  <c r="P15" i="20" s="1"/>
  <c r="P13" i="20" s="1"/>
  <c r="N16" i="20"/>
  <c r="M16" i="20"/>
  <c r="M15" i="20" s="1"/>
  <c r="M13" i="20" s="1"/>
  <c r="L16" i="20"/>
  <c r="L15" i="20" s="1"/>
  <c r="L13" i="20" s="1"/>
  <c r="J16" i="20"/>
  <c r="J15" i="20" s="1"/>
  <c r="J13" i="20" s="1"/>
  <c r="I16" i="20"/>
  <c r="H16" i="20"/>
  <c r="R15" i="20"/>
  <c r="R13" i="20" s="1"/>
  <c r="H15" i="20"/>
  <c r="H13" i="20" s="1"/>
  <c r="S14" i="20"/>
  <c r="O14" i="20"/>
  <c r="K14" i="20"/>
  <c r="G14" i="20"/>
  <c r="N30" i="19"/>
  <c r="M30" i="19" s="1"/>
  <c r="G30" i="19"/>
  <c r="F30" i="19" s="1"/>
  <c r="E30" i="19"/>
  <c r="X29" i="19"/>
  <c r="U29" i="19"/>
  <c r="Q29" i="19"/>
  <c r="N29" i="19"/>
  <c r="J29" i="19"/>
  <c r="G29" i="19"/>
  <c r="X28" i="19"/>
  <c r="U28" i="19"/>
  <c r="Q28" i="19"/>
  <c r="N28" i="19"/>
  <c r="J28" i="19"/>
  <c r="G28" i="19"/>
  <c r="F28" i="19"/>
  <c r="X27" i="19"/>
  <c r="U27" i="19"/>
  <c r="Q27" i="19"/>
  <c r="N27" i="19"/>
  <c r="J27" i="19"/>
  <c r="G27" i="19"/>
  <c r="F27" i="19" s="1"/>
  <c r="X26" i="19"/>
  <c r="U26" i="19"/>
  <c r="Q26" i="19"/>
  <c r="N26" i="19"/>
  <c r="J26" i="19"/>
  <c r="E26" i="19" s="1"/>
  <c r="H26" i="19"/>
  <c r="G26" i="19" s="1"/>
  <c r="X25" i="19"/>
  <c r="U25" i="19"/>
  <c r="Q25" i="19"/>
  <c r="N25" i="19"/>
  <c r="J25" i="19"/>
  <c r="H25" i="19"/>
  <c r="G25" i="19" s="1"/>
  <c r="X24" i="19"/>
  <c r="U24" i="19"/>
  <c r="Q24" i="19"/>
  <c r="N24" i="19"/>
  <c r="M24" i="19" s="1"/>
  <c r="J24" i="19"/>
  <c r="G24" i="19"/>
  <c r="X23" i="19"/>
  <c r="U23" i="19"/>
  <c r="Q23" i="19"/>
  <c r="N23" i="19"/>
  <c r="J23" i="19"/>
  <c r="G23" i="19"/>
  <c r="X22" i="19"/>
  <c r="U22" i="19"/>
  <c r="Q22" i="19"/>
  <c r="N22" i="19"/>
  <c r="M22" i="19" s="1"/>
  <c r="J22" i="19"/>
  <c r="E22" i="19" s="1"/>
  <c r="H22" i="19"/>
  <c r="G22" i="19" s="1"/>
  <c r="X21" i="19"/>
  <c r="U21" i="19"/>
  <c r="T21" i="19" s="1"/>
  <c r="Q21" i="19"/>
  <c r="N21" i="19"/>
  <c r="J21" i="19"/>
  <c r="H21" i="19"/>
  <c r="G21" i="19" s="1"/>
  <c r="X20" i="19"/>
  <c r="T20" i="19" s="1"/>
  <c r="U20" i="19"/>
  <c r="Q20" i="19"/>
  <c r="N20" i="19"/>
  <c r="J20" i="19"/>
  <c r="E20" i="19" s="1"/>
  <c r="H20" i="19"/>
  <c r="G20" i="19" s="1"/>
  <c r="X19" i="19"/>
  <c r="U19" i="19"/>
  <c r="Q19" i="19"/>
  <c r="N19" i="19"/>
  <c r="J19" i="19"/>
  <c r="G19" i="19"/>
  <c r="X18" i="19"/>
  <c r="U18" i="19"/>
  <c r="Q18" i="19"/>
  <c r="N18" i="19"/>
  <c r="J18" i="19"/>
  <c r="G18" i="19"/>
  <c r="X17" i="19"/>
  <c r="V17" i="19"/>
  <c r="U17" i="19" s="1"/>
  <c r="Q17" i="19"/>
  <c r="N17" i="19"/>
  <c r="J17" i="19"/>
  <c r="E17" i="19" s="1"/>
  <c r="H17" i="19"/>
  <c r="G17" i="19" s="1"/>
  <c r="X16" i="19"/>
  <c r="U16" i="19"/>
  <c r="Q16" i="19"/>
  <c r="N16" i="19"/>
  <c r="J16" i="19"/>
  <c r="H16" i="19"/>
  <c r="G16" i="19" s="1"/>
  <c r="X15" i="19"/>
  <c r="U15" i="19"/>
  <c r="Q15" i="19"/>
  <c r="N15" i="19"/>
  <c r="J15" i="19"/>
  <c r="E15" i="19" s="1"/>
  <c r="G15" i="19"/>
  <c r="Z14" i="19"/>
  <c r="Y14" i="19"/>
  <c r="W14" i="19"/>
  <c r="S14" i="19"/>
  <c r="R14" i="19"/>
  <c r="P14" i="19"/>
  <c r="O14" i="19"/>
  <c r="N14" i="19"/>
  <c r="L14" i="19"/>
  <c r="K14" i="19"/>
  <c r="I14" i="19"/>
  <c r="X13" i="19"/>
  <c r="U13" i="19"/>
  <c r="Q13" i="19"/>
  <c r="N13" i="19"/>
  <c r="M13" i="19" s="1"/>
  <c r="J13" i="19"/>
  <c r="E13" i="19" s="1"/>
  <c r="G13" i="19"/>
  <c r="X12" i="19"/>
  <c r="U12" i="19"/>
  <c r="U11" i="19" s="1"/>
  <c r="Q12" i="19"/>
  <c r="Q11" i="19" s="1"/>
  <c r="N12" i="19"/>
  <c r="J12" i="19"/>
  <c r="G12" i="19"/>
  <c r="G11" i="19" s="1"/>
  <c r="Z11" i="19"/>
  <c r="Y11" i="19"/>
  <c r="W11" i="19"/>
  <c r="V11" i="19"/>
  <c r="S11" i="19"/>
  <c r="S10" i="19" s="1"/>
  <c r="R11" i="19"/>
  <c r="P11" i="19"/>
  <c r="O11" i="19"/>
  <c r="O10" i="19" s="1"/>
  <c r="L11" i="19"/>
  <c r="K11" i="19"/>
  <c r="I11" i="19"/>
  <c r="H11" i="19"/>
  <c r="Y10" i="19"/>
  <c r="W10" i="19"/>
  <c r="R10" i="19"/>
  <c r="L10" i="19"/>
  <c r="K10" i="19"/>
  <c r="I10" i="19"/>
  <c r="O10" i="18"/>
  <c r="N10" i="18"/>
  <c r="M10" i="18"/>
  <c r="L10" i="18"/>
  <c r="K10" i="18"/>
  <c r="J10" i="18"/>
  <c r="H10" i="18"/>
  <c r="G10" i="18"/>
  <c r="F10" i="18"/>
  <c r="E10" i="18"/>
  <c r="D10" i="18"/>
  <c r="C10" i="18"/>
  <c r="D12" i="12"/>
  <c r="D13" i="12"/>
  <c r="D14" i="12"/>
  <c r="D15" i="12"/>
  <c r="D16" i="12"/>
  <c r="D17" i="12"/>
  <c r="D18" i="12"/>
  <c r="D19" i="12"/>
  <c r="D20" i="12"/>
  <c r="D21" i="12"/>
  <c r="D22" i="12"/>
  <c r="D23" i="12"/>
  <c r="D24" i="12"/>
  <c r="D25" i="12"/>
  <c r="D11" i="12"/>
  <c r="G10" i="12"/>
  <c r="G56" i="20" l="1"/>
  <c r="G89" i="20"/>
  <c r="G87" i="20" s="1"/>
  <c r="G110" i="20"/>
  <c r="G108" i="20" s="1"/>
  <c r="G106" i="20" s="1"/>
  <c r="K260" i="20"/>
  <c r="P10" i="19"/>
  <c r="E28" i="19"/>
  <c r="H28" i="20"/>
  <c r="H26" i="20" s="1"/>
  <c r="J28" i="20"/>
  <c r="J26" i="20" s="1"/>
  <c r="J12" i="20" s="1"/>
  <c r="O31" i="20"/>
  <c r="U28" i="20"/>
  <c r="U26" i="20" s="1"/>
  <c r="O128" i="20"/>
  <c r="G152" i="20"/>
  <c r="G150" i="20" s="1"/>
  <c r="G148" i="20" s="1"/>
  <c r="O172" i="20"/>
  <c r="K215" i="20"/>
  <c r="P215" i="20"/>
  <c r="P210" i="20" s="1"/>
  <c r="U215" i="20"/>
  <c r="U210" i="20" s="1"/>
  <c r="K246" i="20"/>
  <c r="K245" i="20" s="1"/>
  <c r="G42" i="20"/>
  <c r="G126" i="20"/>
  <c r="G124" i="20" s="1"/>
  <c r="M260" i="20"/>
  <c r="M210" i="20" s="1"/>
  <c r="J11" i="19"/>
  <c r="N11" i="19"/>
  <c r="N10" i="19" s="1"/>
  <c r="F13" i="19"/>
  <c r="Z10" i="19"/>
  <c r="M23" i="19"/>
  <c r="O110" i="20"/>
  <c r="G163" i="20"/>
  <c r="G161" i="20" s="1"/>
  <c r="G159" i="20" s="1"/>
  <c r="S168" i="20"/>
  <c r="G170" i="20"/>
  <c r="G196" i="20"/>
  <c r="G195" i="20" s="1"/>
  <c r="G194" i="20" s="1"/>
  <c r="S212" i="20"/>
  <c r="S211" i="20" s="1"/>
  <c r="L215" i="20"/>
  <c r="L210" i="20" s="1"/>
  <c r="S308" i="20"/>
  <c r="S307" i="20" s="1"/>
  <c r="G260" i="20"/>
  <c r="G214" i="20"/>
  <c r="H213" i="20"/>
  <c r="G18" i="20"/>
  <c r="O215" i="20"/>
  <c r="E12" i="19"/>
  <c r="F15" i="19"/>
  <c r="M21" i="19"/>
  <c r="T23" i="19"/>
  <c r="N15" i="20"/>
  <c r="N13" i="20" s="1"/>
  <c r="P28" i="20"/>
  <c r="P26" i="20" s="1"/>
  <c r="O26" i="20" s="1"/>
  <c r="N28" i="20"/>
  <c r="N26" i="20" s="1"/>
  <c r="N12" i="20" s="1"/>
  <c r="N11" i="20" s="1"/>
  <c r="S100" i="20"/>
  <c r="S110" i="20"/>
  <c r="G115" i="20"/>
  <c r="K176" i="20"/>
  <c r="K174" i="20" s="1"/>
  <c r="K178" i="20"/>
  <c r="M183" i="20"/>
  <c r="I183" i="20"/>
  <c r="J215" i="20"/>
  <c r="J210" i="20" s="1"/>
  <c r="S218" i="20"/>
  <c r="S215" i="20" s="1"/>
  <c r="S108" i="20"/>
  <c r="S106" i="20" s="1"/>
  <c r="N183" i="20"/>
  <c r="O218" i="20"/>
  <c r="O261" i="20"/>
  <c r="U298" i="20"/>
  <c r="U297" i="20" s="1"/>
  <c r="Q12" i="20"/>
  <c r="M15" i="19"/>
  <c r="T22" i="19"/>
  <c r="D22" i="19" s="1"/>
  <c r="C22" i="19" s="1"/>
  <c r="M25" i="19"/>
  <c r="F29" i="19"/>
  <c r="G28" i="20"/>
  <c r="G26" i="20" s="1"/>
  <c r="I210" i="20"/>
  <c r="K212" i="20"/>
  <c r="K211" i="20" s="1"/>
  <c r="K210" i="20" s="1"/>
  <c r="O278" i="20"/>
  <c r="O277" i="20" s="1"/>
  <c r="T26" i="19"/>
  <c r="S186" i="20"/>
  <c r="S185" i="20" s="1"/>
  <c r="S184" i="20" s="1"/>
  <c r="S228" i="20"/>
  <c r="S227" i="20" s="1"/>
  <c r="O239" i="20"/>
  <c r="O238" i="20" s="1"/>
  <c r="O246" i="20"/>
  <c r="O245" i="20" s="1"/>
  <c r="S256" i="20"/>
  <c r="S255" i="20" s="1"/>
  <c r="O263" i="20"/>
  <c r="E16" i="19"/>
  <c r="T12" i="19"/>
  <c r="J14" i="19"/>
  <c r="J10" i="19" s="1"/>
  <c r="V14" i="19"/>
  <c r="V10" i="19" s="1"/>
  <c r="M19" i="19"/>
  <c r="I15" i="20"/>
  <c r="I13" i="20" s="1"/>
  <c r="T15" i="20"/>
  <c r="T13" i="20" s="1"/>
  <c r="I28" i="20"/>
  <c r="I26" i="20" s="1"/>
  <c r="T28" i="20"/>
  <c r="T26" i="20" s="1"/>
  <c r="G85" i="20"/>
  <c r="H183" i="20"/>
  <c r="R183" i="20"/>
  <c r="T183" i="20"/>
  <c r="N210" i="20"/>
  <c r="O228" i="20"/>
  <c r="O227" i="20" s="1"/>
  <c r="O256" i="20"/>
  <c r="O255" i="20" s="1"/>
  <c r="K137" i="20"/>
  <c r="K135" i="20" s="1"/>
  <c r="K133" i="20" s="1"/>
  <c r="F26" i="19"/>
  <c r="K29" i="20"/>
  <c r="K28" i="20" s="1"/>
  <c r="K26" i="20" s="1"/>
  <c r="K46" i="20"/>
  <c r="K79" i="20"/>
  <c r="G100" i="20"/>
  <c r="G168" i="20"/>
  <c r="G298" i="20"/>
  <c r="G297" i="20" s="1"/>
  <c r="G296" i="20" s="1"/>
  <c r="G176" i="20"/>
  <c r="G174" i="20" s="1"/>
  <c r="M18" i="19"/>
  <c r="T24" i="19"/>
  <c r="M27" i="19"/>
  <c r="M28" i="20"/>
  <c r="M26" i="20" s="1"/>
  <c r="M12" i="20" s="1"/>
  <c r="K100" i="20"/>
  <c r="K98" i="20" s="1"/>
  <c r="K96" i="20" s="1"/>
  <c r="K110" i="20"/>
  <c r="K128" i="20"/>
  <c r="G137" i="20"/>
  <c r="G135" i="20" s="1"/>
  <c r="G133" i="20" s="1"/>
  <c r="O161" i="20"/>
  <c r="R238" i="20"/>
  <c r="G15" i="20"/>
  <c r="G13" i="20" s="1"/>
  <c r="K58" i="20"/>
  <c r="O89" i="20"/>
  <c r="P87" i="20"/>
  <c r="P108" i="20"/>
  <c r="P106" i="20" s="1"/>
  <c r="O106" i="20" s="1"/>
  <c r="V210" i="20"/>
  <c r="J183" i="20"/>
  <c r="G186" i="20"/>
  <c r="G185" i="20" s="1"/>
  <c r="G184" i="20" s="1"/>
  <c r="G183" i="20" s="1"/>
  <c r="O15" i="20"/>
  <c r="O13" i="20" s="1"/>
  <c r="L28" i="20"/>
  <c r="L26" i="20" s="1"/>
  <c r="L12" i="20" s="1"/>
  <c r="K44" i="20"/>
  <c r="K42" i="20" s="1"/>
  <c r="K56" i="20"/>
  <c r="O60" i="20"/>
  <c r="O96" i="20"/>
  <c r="G98" i="20"/>
  <c r="G96" i="20" s="1"/>
  <c r="Q183" i="20"/>
  <c r="R215" i="20"/>
  <c r="R245" i="20"/>
  <c r="R255" i="20"/>
  <c r="R260" i="20"/>
  <c r="U296" i="20"/>
  <c r="O28" i="20"/>
  <c r="U12" i="20"/>
  <c r="V12" i="20"/>
  <c r="O207" i="20"/>
  <c r="P206" i="20"/>
  <c r="K15" i="20"/>
  <c r="O29" i="20"/>
  <c r="K77" i="20"/>
  <c r="K75" i="20" s="1"/>
  <c r="O133" i="20"/>
  <c r="V183" i="20"/>
  <c r="S260" i="20"/>
  <c r="O292" i="20"/>
  <c r="O291" i="20" s="1"/>
  <c r="Q291" i="20"/>
  <c r="Q210" i="20" s="1"/>
  <c r="H12" i="20"/>
  <c r="R12" i="20"/>
  <c r="S98" i="20"/>
  <c r="S96" i="20" s="1"/>
  <c r="K108" i="20"/>
  <c r="K106" i="20" s="1"/>
  <c r="S115" i="20"/>
  <c r="K126" i="20"/>
  <c r="S159" i="20"/>
  <c r="K161" i="20"/>
  <c r="K159" i="20" s="1"/>
  <c r="I298" i="20"/>
  <c r="I297" i="20" s="1"/>
  <c r="I296" i="20" s="1"/>
  <c r="L183" i="20"/>
  <c r="T210" i="20"/>
  <c r="O98" i="20"/>
  <c r="O117" i="20"/>
  <c r="P170" i="20"/>
  <c r="U183" i="20"/>
  <c r="O211" i="20"/>
  <c r="O212" i="20"/>
  <c r="O286" i="20"/>
  <c r="O285" i="20" s="1"/>
  <c r="S330" i="20"/>
  <c r="S329" i="20" s="1"/>
  <c r="S328" i="20" s="1"/>
  <c r="D23" i="19"/>
  <c r="D24" i="19"/>
  <c r="M12" i="19"/>
  <c r="T16" i="19"/>
  <c r="D16" i="19" s="1"/>
  <c r="C16" i="19" s="1"/>
  <c r="T17" i="19"/>
  <c r="D17" i="19" s="1"/>
  <c r="C17" i="19" s="1"/>
  <c r="F19" i="19"/>
  <c r="T19" i="19"/>
  <c r="F23" i="19"/>
  <c r="F24" i="19"/>
  <c r="M26" i="19"/>
  <c r="T28" i="19"/>
  <c r="D28" i="19" s="1"/>
  <c r="C28" i="19" s="1"/>
  <c r="T29" i="19"/>
  <c r="D29" i="19" s="1"/>
  <c r="K13" i="20"/>
  <c r="F12" i="19"/>
  <c r="M16" i="19"/>
  <c r="S87" i="20"/>
  <c r="S85" i="20" s="1"/>
  <c r="T13" i="19"/>
  <c r="D13" i="19" s="1"/>
  <c r="C13" i="19" s="1"/>
  <c r="T15" i="19"/>
  <c r="M17" i="19"/>
  <c r="F18" i="19"/>
  <c r="T18" i="19"/>
  <c r="D18" i="19" s="1"/>
  <c r="M20" i="19"/>
  <c r="E21" i="19"/>
  <c r="T25" i="19"/>
  <c r="E27" i="19"/>
  <c r="T27" i="19"/>
  <c r="D27" i="19" s="1"/>
  <c r="M28" i="19"/>
  <c r="E29" i="19"/>
  <c r="S13" i="20"/>
  <c r="S28" i="20"/>
  <c r="S26" i="20" s="1"/>
  <c r="P42" i="20"/>
  <c r="O44" i="20"/>
  <c r="P75" i="20"/>
  <c r="O75" i="20" s="1"/>
  <c r="O77" i="20"/>
  <c r="F20" i="19"/>
  <c r="K87" i="20"/>
  <c r="K85" i="20" s="1"/>
  <c r="D30" i="19"/>
  <c r="C30" i="19" s="1"/>
  <c r="O46" i="20"/>
  <c r="P58" i="20"/>
  <c r="O79" i="20"/>
  <c r="O100" i="20"/>
  <c r="P115" i="20"/>
  <c r="O115" i="20" s="1"/>
  <c r="K117" i="20"/>
  <c r="K115" i="20" s="1"/>
  <c r="S124" i="20"/>
  <c r="P126" i="20"/>
  <c r="S135" i="20"/>
  <c r="O137" i="20"/>
  <c r="O148" i="20"/>
  <c r="O170" i="20"/>
  <c r="P168" i="20"/>
  <c r="O168" i="20" s="1"/>
  <c r="M29" i="19"/>
  <c r="O119" i="20"/>
  <c r="K124" i="20"/>
  <c r="O159" i="20"/>
  <c r="S133" i="20"/>
  <c r="O135" i="20"/>
  <c r="K148" i="20"/>
  <c r="O178" i="20"/>
  <c r="P176" i="20"/>
  <c r="O186" i="20"/>
  <c r="P185" i="20"/>
  <c r="S183" i="20"/>
  <c r="O194" i="20"/>
  <c r="S298" i="20"/>
  <c r="S297" i="20" s="1"/>
  <c r="S296" i="20" s="1"/>
  <c r="O150" i="20"/>
  <c r="O163" i="20"/>
  <c r="O195" i="20"/>
  <c r="S150" i="20"/>
  <c r="S148" i="20" s="1"/>
  <c r="O152" i="20"/>
  <c r="K170" i="20"/>
  <c r="K168" i="20" s="1"/>
  <c r="S174" i="20"/>
  <c r="K183" i="20"/>
  <c r="O196" i="20"/>
  <c r="E11" i="19"/>
  <c r="T11" i="19"/>
  <c r="G14" i="19"/>
  <c r="G10" i="19" s="1"/>
  <c r="F16" i="19"/>
  <c r="M11" i="19"/>
  <c r="D21" i="19"/>
  <c r="F21" i="19"/>
  <c r="F25" i="19"/>
  <c r="D25" i="19"/>
  <c r="F17" i="19"/>
  <c r="D19" i="19"/>
  <c r="D20" i="19"/>
  <c r="C20" i="19" s="1"/>
  <c r="F22" i="19"/>
  <c r="E23" i="19"/>
  <c r="C23" i="19" s="1"/>
  <c r="E24" i="19"/>
  <c r="E25" i="19"/>
  <c r="D26" i="19"/>
  <c r="C26" i="19" s="1"/>
  <c r="H14" i="19"/>
  <c r="H10" i="19" s="1"/>
  <c r="X14" i="19"/>
  <c r="E18" i="19"/>
  <c r="E19" i="19"/>
  <c r="X11" i="19"/>
  <c r="D12" i="19"/>
  <c r="D15" i="19"/>
  <c r="Q14" i="19"/>
  <c r="Q10" i="19" s="1"/>
  <c r="U14" i="19"/>
  <c r="U10" i="19" s="1"/>
  <c r="E29" i="6"/>
  <c r="D29" i="6"/>
  <c r="C32" i="6"/>
  <c r="F11" i="19" l="1"/>
  <c r="I12" i="20"/>
  <c r="C24" i="19"/>
  <c r="C27" i="19"/>
  <c r="M14" i="19"/>
  <c r="T12" i="20"/>
  <c r="T11" i="20" s="1"/>
  <c r="S210" i="20"/>
  <c r="H11" i="20"/>
  <c r="V11" i="20"/>
  <c r="R210" i="20"/>
  <c r="R11" i="20" s="1"/>
  <c r="Q11" i="20"/>
  <c r="O260" i="20"/>
  <c r="O210" i="20" s="1"/>
  <c r="M10" i="19"/>
  <c r="L11" i="20"/>
  <c r="G213" i="20"/>
  <c r="G212" i="20" s="1"/>
  <c r="G211" i="20" s="1"/>
  <c r="G210" i="20" s="1"/>
  <c r="H212" i="20"/>
  <c r="H211" i="20" s="1"/>
  <c r="H210" i="20" s="1"/>
  <c r="O108" i="20"/>
  <c r="C21" i="19"/>
  <c r="O87" i="20"/>
  <c r="P85" i="20"/>
  <c r="O85" i="20" s="1"/>
  <c r="U11" i="20"/>
  <c r="J11" i="20"/>
  <c r="O206" i="20"/>
  <c r="P205" i="20"/>
  <c r="O205" i="20" s="1"/>
  <c r="I11" i="20"/>
  <c r="M11" i="20"/>
  <c r="G12" i="20"/>
  <c r="O126" i="20"/>
  <c r="P124" i="20"/>
  <c r="O124" i="20" s="1"/>
  <c r="C29" i="19"/>
  <c r="O176" i="20"/>
  <c r="P174" i="20"/>
  <c r="O174" i="20" s="1"/>
  <c r="T14" i="19"/>
  <c r="T10" i="19" s="1"/>
  <c r="C18" i="19"/>
  <c r="O42" i="20"/>
  <c r="S12" i="20"/>
  <c r="S11" i="20" s="1"/>
  <c r="K12" i="20"/>
  <c r="K11" i="20" s="1"/>
  <c r="X10" i="19"/>
  <c r="E14" i="19"/>
  <c r="E10" i="19" s="1"/>
  <c r="O185" i="20"/>
  <c r="P184" i="20"/>
  <c r="O58" i="20"/>
  <c r="P56" i="20"/>
  <c r="O56" i="20" s="1"/>
  <c r="D11" i="19"/>
  <c r="C12" i="19"/>
  <c r="C11" i="19" s="1"/>
  <c r="F14" i="19"/>
  <c r="F10" i="19" s="1"/>
  <c r="D14" i="19"/>
  <c r="C15" i="19"/>
  <c r="C19" i="19"/>
  <c r="C25" i="19"/>
  <c r="G11" i="20" l="1"/>
  <c r="O12" i="20"/>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M99" i="16" s="1"/>
  <c r="L113" i="16"/>
  <c r="K113" i="16"/>
  <c r="J113" i="16"/>
  <c r="I113" i="16"/>
  <c r="I99" i="16" s="1"/>
  <c r="H113" i="16"/>
  <c r="G113" i="16"/>
  <c r="F113" i="16"/>
  <c r="E113" i="16"/>
  <c r="E99" i="16" s="1"/>
  <c r="D113" i="16"/>
  <c r="C112" i="16"/>
  <c r="C111" i="16"/>
  <c r="C110" i="16"/>
  <c r="C109" i="16"/>
  <c r="C108" i="16"/>
  <c r="C107" i="16"/>
  <c r="C106" i="16"/>
  <c r="C105" i="16"/>
  <c r="C104" i="16"/>
  <c r="C103" i="16"/>
  <c r="C102" i="16"/>
  <c r="C101" i="16"/>
  <c r="P100" i="16"/>
  <c r="P99" i="16" s="1"/>
  <c r="O100" i="16"/>
  <c r="O99" i="16" s="1"/>
  <c r="N100" i="16"/>
  <c r="N99" i="16" s="1"/>
  <c r="M100" i="16"/>
  <c r="L100" i="16"/>
  <c r="L99" i="16" s="1"/>
  <c r="K100" i="16"/>
  <c r="J100" i="16"/>
  <c r="J99" i="16" s="1"/>
  <c r="I100" i="16"/>
  <c r="H100" i="16"/>
  <c r="H99" i="16" s="1"/>
  <c r="G100" i="16"/>
  <c r="G99" i="16" s="1"/>
  <c r="F100" i="16"/>
  <c r="F99" i="16" s="1"/>
  <c r="E100" i="16"/>
  <c r="D100"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P26" i="16" s="1"/>
  <c r="O42" i="16"/>
  <c r="O26" i="16" s="1"/>
  <c r="N42" i="16"/>
  <c r="N26" i="16" s="1"/>
  <c r="M42" i="16"/>
  <c r="K42" i="16"/>
  <c r="K26" i="16" s="1"/>
  <c r="J42" i="16"/>
  <c r="J26" i="16" s="1"/>
  <c r="I42" i="16"/>
  <c r="I26" i="16" s="1"/>
  <c r="H42" i="16"/>
  <c r="H26" i="16" s="1"/>
  <c r="G42" i="16"/>
  <c r="G26" i="16" s="1"/>
  <c r="F42" i="16"/>
  <c r="F26" i="16" s="1"/>
  <c r="E42" i="16"/>
  <c r="E26" i="16" s="1"/>
  <c r="D42" i="16"/>
  <c r="D26" i="16" s="1"/>
  <c r="C41" i="16"/>
  <c r="C40" i="16"/>
  <c r="C39" i="16"/>
  <c r="C38" i="16"/>
  <c r="C37" i="16"/>
  <c r="C36" i="16"/>
  <c r="C35" i="16"/>
  <c r="C34" i="16"/>
  <c r="C33" i="16"/>
  <c r="C32" i="16"/>
  <c r="C31" i="16"/>
  <c r="C30" i="16"/>
  <c r="C29" i="16"/>
  <c r="C28" i="16"/>
  <c r="C27" i="16"/>
  <c r="M26" i="16"/>
  <c r="C25" i="16"/>
  <c r="C24" i="16"/>
  <c r="P23" i="16"/>
  <c r="O23" i="16"/>
  <c r="N23" i="16"/>
  <c r="M23" i="16"/>
  <c r="L23" i="16"/>
  <c r="K23" i="16"/>
  <c r="J23" i="16"/>
  <c r="I23" i="16"/>
  <c r="H23" i="16"/>
  <c r="G23" i="16"/>
  <c r="F23" i="16"/>
  <c r="E23" i="16"/>
  <c r="D23" i="16"/>
  <c r="C22" i="16"/>
  <c r="C21" i="16"/>
  <c r="C20" i="16"/>
  <c r="C19" i="16"/>
  <c r="P18" i="16"/>
  <c r="O18" i="16"/>
  <c r="N18" i="16"/>
  <c r="M18" i="16"/>
  <c r="L18" i="16"/>
  <c r="K18" i="16"/>
  <c r="J18" i="16"/>
  <c r="I18" i="16"/>
  <c r="H18" i="16"/>
  <c r="G18" i="16"/>
  <c r="F18" i="16"/>
  <c r="E18" i="16"/>
  <c r="D18" i="16"/>
  <c r="C17" i="16"/>
  <c r="C16" i="16"/>
  <c r="P15" i="16"/>
  <c r="P14" i="16" s="1"/>
  <c r="O15" i="16"/>
  <c r="O14" i="16" s="1"/>
  <c r="N15" i="16"/>
  <c r="M15" i="16"/>
  <c r="L15" i="16"/>
  <c r="K15" i="16"/>
  <c r="K14" i="16" s="1"/>
  <c r="J15" i="16"/>
  <c r="I15" i="16"/>
  <c r="H15" i="16"/>
  <c r="G15" i="16"/>
  <c r="G14" i="16" s="1"/>
  <c r="F15" i="16"/>
  <c r="E15" i="16"/>
  <c r="D15" i="16"/>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P13" i="16" l="1"/>
  <c r="M14" i="16"/>
  <c r="K99" i="16"/>
  <c r="G13" i="16"/>
  <c r="H14" i="16"/>
  <c r="H13" i="16" s="1"/>
  <c r="L14" i="16"/>
  <c r="D10" i="6"/>
  <c r="C11" i="6"/>
  <c r="J14" i="16"/>
  <c r="O13" i="16"/>
  <c r="K13" i="16"/>
  <c r="C66" i="16"/>
  <c r="E14" i="16"/>
  <c r="E13" i="16" s="1"/>
  <c r="F14" i="16"/>
  <c r="F13" i="16" s="1"/>
  <c r="C18" i="16"/>
  <c r="N14" i="16"/>
  <c r="I14" i="16"/>
  <c r="I13" i="16" s="1"/>
  <c r="C23" i="16"/>
  <c r="L42" i="16"/>
  <c r="L26" i="16" s="1"/>
  <c r="C26" i="16" s="1"/>
  <c r="C100" i="16"/>
  <c r="C116" i="16"/>
  <c r="M13" i="16"/>
  <c r="J13" i="16"/>
  <c r="N13" i="16"/>
  <c r="C113" i="16"/>
  <c r="C15" i="16"/>
  <c r="D14" i="16"/>
  <c r="D10" i="12"/>
  <c r="C29" i="6"/>
  <c r="C9" i="5"/>
  <c r="C8" i="5" s="1"/>
  <c r="D9" i="5"/>
  <c r="C17" i="3"/>
  <c r="C7" i="3"/>
  <c r="D99" i="16"/>
  <c r="C99" i="16" s="1"/>
  <c r="C10" i="12"/>
  <c r="D9" i="6"/>
  <c r="C9" i="6" s="1"/>
  <c r="C10" i="6"/>
  <c r="C29" i="3" l="1"/>
  <c r="L13" i="16"/>
  <c r="C42" i="16"/>
  <c r="C14" i="16"/>
  <c r="D8" i="5"/>
  <c r="D13" i="16"/>
  <c r="C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C8" authorId="0" shapeId="0" xr:uid="{00000000-0006-0000-0400-000002000000}">
      <text>
        <r>
          <rPr>
            <b/>
            <sz val="9"/>
            <color indexed="81"/>
            <rFont val="Tahoma"/>
            <family val="2"/>
          </rPr>
          <t>Nguyen Tan Minh:</t>
        </r>
        <r>
          <rPr>
            <sz val="9"/>
            <color indexed="81"/>
            <rFont val="Tahoma"/>
            <family val="2"/>
          </rPr>
          <t xml:space="preserve">
Từ biểu 47</t>
        </r>
      </text>
    </comment>
    <comment ref="C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E6" authorId="0" shapeId="0" xr:uid="{00000000-0006-0000-0500-000001000000}">
      <text>
        <r>
          <rPr>
            <b/>
            <sz val="9"/>
            <color indexed="81"/>
            <rFont val="Tahoma"/>
            <family val="2"/>
          </rPr>
          <t>Nguyen Tan Minh:</t>
        </r>
        <r>
          <rPr>
            <sz val="9"/>
            <color indexed="81"/>
            <rFont val="Tahoma"/>
            <family val="2"/>
          </rPr>
          <t xml:space="preserve">
Phòng TCĐT nhập</t>
        </r>
      </text>
    </comment>
    <comment ref="F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<sst xmlns="http://schemas.openxmlformats.org/spreadsheetml/2006/main" count="2003" uniqueCount="1124">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</sst>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_-;\-* #,##0.00\ _₫_-;_-* &quot;-&quot;??\ _₫_-;_-@_-"/>
    <numFmt numFmtId="165" formatCode="_-* #,##0.00_-;\-* #,##0.00_-;_-* &quot;-&quot;??_-;_-@_-"/>
    <numFmt numFmtId="166" formatCode="_-* #,##0_-;\-* #,##0_-;_-* &quot;-&quot;??_-;_-@_-"/>
    <numFmt numFmtId="167" formatCode="_(* #,##0_);_(* \(#,##0\);_(* &quot;-&quot;??_);_(@_)"/>
    <numFmt numFmtId="168" formatCode="00000"/>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5"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4" fontId="1" fillId="0" borderId="0" applyFont="0" applyFill="0" applyBorder="0" applyAlignment="0" applyProtection="0"/>
    <xf numFmtId="0" fontId="28" fillId="0" borderId="0"/>
    <xf numFmtId="0" fontId="3" fillId="0" borderId="0"/>
    <xf numFmtId="0" fontId="15" fillId="0" borderId="0"/>
    <xf numFmtId="164"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4"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4">
    <xf numFmtId="0" fontId="0" fillId="0" borderId="0" xfId="0"/>
    <xf numFmtId="0" fontId="4" fillId="0" borderId="0" xfId="2" applyFont="1"/>
    <xf numFmtId="167" fontId="4" fillId="0" borderId="0" xfId="3" applyNumberFormat="1" applyFont="1"/>
    <xf numFmtId="0" fontId="6" fillId="0" borderId="0" xfId="2" applyFont="1" applyAlignment="1">
      <alignment horizontal="left"/>
    </xf>
    <xf numFmtId="166" fontId="7" fillId="0" borderId="0" xfId="1" applyNumberFormat="1" applyFont="1" applyFill="1"/>
    <xf numFmtId="166" fontId="8" fillId="0" borderId="0" xfId="1" applyNumberFormat="1" applyFont="1" applyFill="1" applyAlignment="1">
      <alignment horizontal="center"/>
    </xf>
    <xf numFmtId="0" fontId="9" fillId="0" borderId="2" xfId="2" applyFont="1" applyBorder="1" applyAlignment="1">
      <alignment horizontal="center" vertical="center"/>
    </xf>
    <xf numFmtId="167" fontId="4" fillId="0" borderId="0" xfId="2" applyNumberFormat="1" applyFont="1"/>
    <xf numFmtId="166" fontId="10" fillId="0" borderId="2" xfId="1" quotePrefix="1" applyNumberFormat="1" applyFont="1" applyBorder="1" applyAlignment="1">
      <alignment horizontal="center" vertical="center"/>
    </xf>
    <xf numFmtId="0" fontId="9" fillId="0" borderId="0" xfId="2" applyFont="1" applyAlignment="1">
      <alignment vertical="center"/>
    </xf>
    <xf numFmtId="167" fontId="9" fillId="0" borderId="0" xfId="3" applyNumberFormat="1" applyFont="1" applyAlignment="1">
      <alignment vertical="center"/>
    </xf>
    <xf numFmtId="0" fontId="9" fillId="0" borderId="3" xfId="2" applyFont="1" applyBorder="1" applyAlignment="1">
      <alignment horizontal="center"/>
    </xf>
    <xf numFmtId="166" fontId="10" fillId="0" borderId="3" xfId="1" applyNumberFormat="1" applyFont="1" applyBorder="1" applyAlignment="1">
      <alignment vertical="center"/>
    </xf>
    <xf numFmtId="0" fontId="11" fillId="0" borderId="0" xfId="2" applyFont="1"/>
    <xf numFmtId="167"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6"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6"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6" fontId="14" fillId="0" borderId="4" xfId="1" applyNumberFormat="1" applyFont="1" applyBorder="1" applyAlignment="1">
      <alignment vertical="center"/>
    </xf>
    <xf numFmtId="0" fontId="13" fillId="0" borderId="0" xfId="2" applyFont="1"/>
    <xf numFmtId="167" fontId="13" fillId="0" borderId="0" xfId="3" applyNumberFormat="1" applyFont="1"/>
    <xf numFmtId="166"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7"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6" fontId="12" fillId="0" borderId="5" xfId="1" applyNumberFormat="1" applyFont="1" applyBorder="1" applyAlignment="1">
      <alignment vertical="center"/>
    </xf>
    <xf numFmtId="166"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6"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8" fontId="10" fillId="0" borderId="15" xfId="10" applyNumberFormat="1" applyFont="1" applyBorder="1" applyAlignment="1">
      <alignment horizontal="center" vertical="center" wrapText="1"/>
    </xf>
    <xf numFmtId="167"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7" fontId="20" fillId="0" borderId="6" xfId="5" applyNumberFormat="1" applyFont="1" applyBorder="1" applyAlignment="1">
      <alignment horizontal="center" vertical="center" wrapText="1"/>
    </xf>
    <xf numFmtId="167"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7" fontId="22" fillId="0" borderId="6" xfId="5" applyNumberFormat="1" applyFont="1" applyBorder="1" applyAlignment="1">
      <alignment vertical="center" wrapText="1"/>
    </xf>
    <xf numFmtId="167" fontId="4" fillId="0" borderId="0" xfId="5" applyNumberFormat="1" applyFont="1"/>
    <xf numFmtId="0" fontId="36" fillId="0" borderId="0" xfId="4" applyFont="1"/>
    <xf numFmtId="0" fontId="26" fillId="0" borderId="0" xfId="4" applyFont="1" applyAlignment="1">
      <alignment horizontal="right" vertical="center" wrapText="1"/>
    </xf>
    <xf numFmtId="167" fontId="37" fillId="0" borderId="0" xfId="5" applyNumberFormat="1" applyFont="1" applyAlignment="1">
      <alignment horizontal="center" vertical="center" wrapText="1"/>
    </xf>
    <xf numFmtId="167" fontId="38" fillId="0" borderId="0" xfId="5" applyNumberFormat="1" applyFont="1" applyAlignment="1">
      <alignment horizontal="right" vertical="center"/>
    </xf>
    <xf numFmtId="0" fontId="35" fillId="0" borderId="6" xfId="4" applyFont="1" applyBorder="1" applyAlignment="1">
      <alignment horizontal="center" vertical="center" wrapText="1"/>
    </xf>
    <xf numFmtId="167" fontId="35" fillId="0" borderId="6" xfId="5" applyNumberFormat="1" applyFont="1" applyBorder="1" applyAlignment="1">
      <alignment horizontal="center" vertical="center" wrapText="1"/>
    </xf>
    <xf numFmtId="167"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7"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7" fontId="15" fillId="0" borderId="2" xfId="5" applyNumberFormat="1" applyFont="1" applyBorder="1" applyAlignment="1">
      <alignment horizontal="center" vertical="center" wrapText="1"/>
    </xf>
    <xf numFmtId="167"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7" fontId="15" fillId="0" borderId="6" xfId="5" applyNumberFormat="1" applyFont="1" applyBorder="1" applyAlignment="1">
      <alignment horizontal="center" vertical="center" wrapText="1"/>
    </xf>
    <xf numFmtId="167" fontId="4" fillId="0" borderId="0" xfId="4" applyNumberFormat="1" applyFont="1"/>
    <xf numFmtId="167" fontId="15" fillId="0" borderId="6" xfId="5" applyNumberFormat="1" applyFont="1" applyFill="1" applyBorder="1" applyAlignment="1">
      <alignment horizontal="center" vertical="center" wrapText="1"/>
    </xf>
    <xf numFmtId="167"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7"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7" fontId="20" fillId="0" borderId="0" xfId="5" applyNumberFormat="1" applyFont="1" applyBorder="1" applyAlignment="1">
      <alignment horizontal="center" vertical="center" wrapText="1"/>
    </xf>
    <xf numFmtId="167"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8"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8"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7" fontId="37" fillId="0" borderId="6" xfId="5" applyNumberFormat="1" applyFont="1" applyBorder="1" applyAlignment="1">
      <alignment vertical="center" wrapText="1"/>
    </xf>
    <xf numFmtId="167"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7"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7"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7" fontId="12" fillId="0" borderId="15" xfId="25" applyNumberFormat="1" applyFont="1" applyFill="1" applyBorder="1" applyAlignment="1">
      <alignment vertical="center"/>
    </xf>
    <xf numFmtId="0" fontId="10" fillId="0" borderId="15" xfId="0" applyFont="1" applyBorder="1" applyAlignment="1">
      <alignment horizontal="center" vertical="center"/>
    </xf>
    <xf numFmtId="168" fontId="10" fillId="0" borderId="15" xfId="10" applyNumberFormat="1" applyFont="1" applyBorder="1" applyAlignment="1">
      <alignment horizontal="left" vertical="center" wrapText="1"/>
    </xf>
    <xf numFmtId="167"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8"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8" fontId="12" fillId="0" borderId="15" xfId="10" applyNumberFormat="1" applyFont="1" applyBorder="1" applyAlignment="1">
      <alignment horizontal="left" vertical="center" wrapText="1"/>
    </xf>
    <xf numFmtId="168" fontId="12" fillId="0" borderId="15" xfId="10" applyNumberFormat="1" applyFont="1" applyBorder="1" applyAlignment="1">
      <alignment horizontal="center" vertical="center" wrapText="1"/>
    </xf>
    <xf numFmtId="167"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7" fontId="44" fillId="0" borderId="15" xfId="25" applyNumberFormat="1" applyFont="1" applyFill="1" applyBorder="1" applyAlignment="1">
      <alignment vertical="center"/>
    </xf>
    <xf numFmtId="167"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7"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7" fontId="12" fillId="0" borderId="15" xfId="26" applyNumberFormat="1" applyFont="1" applyFill="1" applyBorder="1" applyAlignment="1">
      <alignment horizontal="right" vertical="center"/>
    </xf>
    <xf numFmtId="167"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8" fontId="14" fillId="0" borderId="15" xfId="10" applyNumberFormat="1" applyFont="1" applyBorder="1" applyAlignment="1">
      <alignment horizontal="left" vertical="center" wrapText="1"/>
    </xf>
    <xf numFmtId="168"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7"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35" fillId="0" borderId="0" xfId="4" applyFont="1" applyAlignment="1">
      <alignment horizontal="center" vertical="center"/>
    </xf>
    <xf numFmtId="0" fontId="10" fillId="0" borderId="6" xfId="4" applyFont="1" applyBorder="1" applyAlignment="1">
      <alignment horizontal="center" vertical="center" wrapText="1"/>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6" fontId="10" fillId="0" borderId="2" xfId="1" applyNumberFormat="1" applyFont="1" applyBorder="1" applyAlignment="1">
      <alignment horizontal="center" vertical="center" wrapText="1"/>
    </xf>
    <xf numFmtId="166"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6"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0" xfId="4" applyFont="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8"/>
  <sheetViews>
    <sheetView workbookViewId="0">
      <selection activeCell="A4" sqref="A4:C4"/>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1" t="s">
        <v>143</v>
      </c>
      <c r="B1" s="311"/>
      <c r="C1" s="70" t="s">
        <v>144</v>
      </c>
    </row>
    <row r="2" spans="1:3" ht="24.75" customHeight="1">
      <c r="A2" s="312" t="s">
        <v>145</v>
      </c>
      <c r="B2" s="312"/>
      <c r="C2" s="312"/>
    </row>
    <row r="3" spans="1:3">
      <c r="A3" s="313" t="s">
        <v>146</v>
      </c>
      <c r="B3" s="313"/>
      <c r="C3" s="313"/>
    </row>
    <row r="4" spans="1:3">
      <c r="A4" s="314" t="s">
        <v>1123</v>
      </c>
      <c r="B4" s="314"/>
      <c r="C4" s="314"/>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3">
      <c r="A17" s="72" t="s">
        <v>21</v>
      </c>
      <c r="B17" s="72" t="s">
        <v>159</v>
      </c>
      <c r="C17" s="74">
        <f>C18+C25</f>
        <v>22999901</v>
      </c>
    </row>
    <row r="18" spans="1:3">
      <c r="A18" s="72" t="s">
        <v>160</v>
      </c>
      <c r="B18" s="75" t="s">
        <v>161</v>
      </c>
      <c r="C18" s="74">
        <f>SUM(C19:C24)</f>
        <v>18895649</v>
      </c>
    </row>
    <row r="19" spans="1:3">
      <c r="A19" s="76">
        <v>1</v>
      </c>
      <c r="B19" s="77" t="s">
        <v>162</v>
      </c>
      <c r="C19" s="78">
        <v>4985573</v>
      </c>
    </row>
    <row r="20" spans="1:3">
      <c r="A20" s="76">
        <v>2</v>
      </c>
      <c r="B20" s="77" t="s">
        <v>163</v>
      </c>
      <c r="C20" s="78">
        <v>13333168</v>
      </c>
    </row>
    <row r="21" spans="1:3">
      <c r="A21" s="76">
        <v>3</v>
      </c>
      <c r="B21" s="77" t="s">
        <v>164</v>
      </c>
      <c r="C21" s="78"/>
    </row>
    <row r="22" spans="1:3">
      <c r="A22" s="76">
        <v>4</v>
      </c>
      <c r="B22" s="77" t="s">
        <v>165</v>
      </c>
      <c r="C22" s="78">
        <v>1440</v>
      </c>
    </row>
    <row r="23" spans="1:3">
      <c r="A23" s="76">
        <v>5</v>
      </c>
      <c r="B23" s="77" t="s">
        <v>166</v>
      </c>
      <c r="C23" s="78">
        <v>383833</v>
      </c>
    </row>
    <row r="24" spans="1:3">
      <c r="A24" s="76">
        <v>6</v>
      </c>
      <c r="B24" s="77" t="s">
        <v>167</v>
      </c>
      <c r="C24" s="78">
        <v>191635</v>
      </c>
    </row>
    <row r="25" spans="1:3">
      <c r="A25" s="72" t="s">
        <v>45</v>
      </c>
      <c r="B25" s="75" t="s">
        <v>168</v>
      </c>
      <c r="C25" s="74">
        <f>SUM(C26:C28)</f>
        <v>4104252</v>
      </c>
    </row>
    <row r="26" spans="1:3">
      <c r="A26" s="76">
        <v>1</v>
      </c>
      <c r="B26" s="77" t="s">
        <v>401</v>
      </c>
      <c r="C26" s="78">
        <v>1539678</v>
      </c>
    </row>
    <row r="27" spans="1:3">
      <c r="A27" s="76">
        <v>2</v>
      </c>
      <c r="B27" s="77" t="s">
        <v>170</v>
      </c>
      <c r="C27" s="78">
        <v>2453200</v>
      </c>
    </row>
    <row r="28" spans="1:3">
      <c r="A28" s="76">
        <v>3</v>
      </c>
      <c r="B28" s="77" t="s">
        <v>400</v>
      </c>
      <c r="C28" s="78">
        <v>111374</v>
      </c>
    </row>
    <row r="29" spans="1:3">
      <c r="A29" s="72" t="s">
        <v>171</v>
      </c>
      <c r="B29" s="72" t="s">
        <v>172</v>
      </c>
      <c r="C29" s="74">
        <f>C7-C17</f>
        <v>0</v>
      </c>
    </row>
    <row r="30" spans="1:3">
      <c r="A30" s="72" t="s">
        <v>173</v>
      </c>
      <c r="B30" s="72" t="s">
        <v>174</v>
      </c>
      <c r="C30" s="74">
        <f>SUM(C31:C32)</f>
        <v>0</v>
      </c>
    </row>
    <row r="31" spans="1:3">
      <c r="A31" s="76">
        <v>1</v>
      </c>
      <c r="B31" s="77" t="s">
        <v>175</v>
      </c>
      <c r="C31" s="78"/>
    </row>
    <row r="32" spans="1:3"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5" t="s">
        <v>143</v>
      </c>
      <c r="B1" s="315"/>
      <c r="C1" s="80" t="s">
        <v>182</v>
      </c>
    </row>
    <row r="2" spans="1:3" ht="36" customHeight="1">
      <c r="A2" s="315" t="s">
        <v>183</v>
      </c>
      <c r="B2" s="315"/>
      <c r="C2" s="315"/>
    </row>
    <row r="3" spans="1:3">
      <c r="A3" s="313" t="s">
        <v>146</v>
      </c>
      <c r="B3" s="313"/>
      <c r="C3" s="313"/>
    </row>
    <row r="4" spans="1:3">
      <c r="A4" s="314" t="s">
        <v>1123</v>
      </c>
      <c r="B4" s="314"/>
      <c r="C4" s="314"/>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16"/>
      <c r="B37" s="316"/>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zoomScale="90" zoomScaleNormal="90" workbookViewId="0">
      <selection activeCell="A4" sqref="A4:D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1" t="s">
        <v>143</v>
      </c>
      <c r="B1" s="311"/>
      <c r="C1" s="320" t="s">
        <v>203</v>
      </c>
      <c r="D1" s="320"/>
    </row>
    <row r="2" spans="1:7">
      <c r="A2" s="312" t="s">
        <v>204</v>
      </c>
      <c r="B2" s="312"/>
      <c r="C2" s="312"/>
      <c r="D2" s="312"/>
    </row>
    <row r="3" spans="1:7">
      <c r="A3" s="313" t="s">
        <v>146</v>
      </c>
      <c r="B3" s="313"/>
      <c r="C3" s="313"/>
      <c r="D3" s="313"/>
    </row>
    <row r="4" spans="1:7">
      <c r="A4" s="314" t="s">
        <v>1123</v>
      </c>
      <c r="B4" s="314"/>
      <c r="C4" s="314"/>
      <c r="D4" s="314"/>
    </row>
    <row r="5" spans="1:7">
      <c r="D5" s="88" t="s">
        <v>147</v>
      </c>
    </row>
    <row r="6" spans="1:7">
      <c r="A6" s="317" t="s">
        <v>4</v>
      </c>
      <c r="B6" s="317" t="s">
        <v>5</v>
      </c>
      <c r="C6" s="318" t="s">
        <v>148</v>
      </c>
      <c r="D6" s="319"/>
    </row>
    <row r="7" spans="1:7">
      <c r="A7" s="317"/>
      <c r="B7" s="317"/>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5"/>
  <sheetViews>
    <sheetView workbookViewId="0">
      <selection activeCell="A4" sqref="A4:E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5" t="s">
        <v>143</v>
      </c>
      <c r="B1" s="315"/>
      <c r="D1" s="315" t="s">
        <v>243</v>
      </c>
      <c r="E1" s="315"/>
    </row>
    <row r="2" spans="1:7" ht="31.5" customHeight="1">
      <c r="A2" s="315" t="s">
        <v>244</v>
      </c>
      <c r="B2" s="315"/>
      <c r="C2" s="315"/>
      <c r="D2" s="315"/>
      <c r="E2" s="315"/>
    </row>
    <row r="3" spans="1:7">
      <c r="A3" s="313" t="s">
        <v>146</v>
      </c>
      <c r="B3" s="313"/>
      <c r="C3" s="313"/>
      <c r="D3" s="313"/>
      <c r="E3" s="313"/>
    </row>
    <row r="4" spans="1:7">
      <c r="A4" s="314" t="s">
        <v>1123</v>
      </c>
      <c r="B4" s="314"/>
      <c r="C4" s="314"/>
      <c r="D4" s="314"/>
      <c r="E4" s="314"/>
    </row>
    <row r="5" spans="1:7">
      <c r="E5" s="81" t="s">
        <v>147</v>
      </c>
    </row>
    <row r="6" spans="1:7">
      <c r="A6" s="317" t="s">
        <v>4</v>
      </c>
      <c r="B6" s="317" t="s">
        <v>5</v>
      </c>
      <c r="C6" s="317" t="s">
        <v>245</v>
      </c>
      <c r="D6" s="317" t="s">
        <v>246</v>
      </c>
      <c r="E6" s="317"/>
    </row>
    <row r="7" spans="1:7">
      <c r="A7" s="317"/>
      <c r="B7" s="317"/>
      <c r="C7" s="317"/>
      <c r="D7" s="317" t="s">
        <v>185</v>
      </c>
      <c r="E7" s="321" t="s">
        <v>1121</v>
      </c>
    </row>
    <row r="8" spans="1:7">
      <c r="A8" s="317"/>
      <c r="B8" s="317"/>
      <c r="C8" s="317"/>
      <c r="D8" s="317"/>
      <c r="E8" s="322"/>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3" t="s">
        <v>397</v>
      </c>
      <c r="B2" s="323"/>
      <c r="C2" s="323"/>
    </row>
    <row r="3" spans="1:5">
      <c r="A3" s="324" t="s">
        <v>146</v>
      </c>
      <c r="B3" s="324"/>
      <c r="C3" s="324"/>
    </row>
    <row r="4" spans="1:5">
      <c r="A4" s="314" t="s">
        <v>1123</v>
      </c>
      <c r="B4" s="314"/>
      <c r="C4" s="314"/>
      <c r="D4" s="310"/>
      <c r="E4" s="310"/>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V134"/>
  <sheetViews>
    <sheetView tabSelected="1" zoomScale="90" zoomScaleNormal="90" workbookViewId="0">
      <selection activeCell="E12" sqref="E12"/>
    </sheetView>
  </sheetViews>
  <sheetFormatPr defaultRowHeight="15.75"/>
  <cols>
    <col min="1" max="1" width="12.7109375" style="60" customWidth="1"/>
    <col min="2" max="2" width="6.28515625" style="60" customWidth="1"/>
    <col min="3" max="3" width="38.85546875" style="60" customWidth="1"/>
    <col min="4" max="4" width="10.140625" style="60" bestFit="1" customWidth="1"/>
    <col min="5" max="5" width="14.7109375" style="60" customWidth="1"/>
    <col min="6" max="6" width="14.42578125" style="60" customWidth="1"/>
    <col min="7" max="7" width="15" style="60" customWidth="1"/>
    <col min="8" max="8" width="10.28515625" style="60" customWidth="1"/>
    <col min="9" max="9" width="9.28515625" style="60" bestFit="1" customWidth="1"/>
    <col min="10" max="10" width="11" style="60" customWidth="1"/>
    <col min="11" max="11" width="11.5703125" style="60" bestFit="1" customWidth="1"/>
    <col min="12" max="12" width="16.140625" style="106" customWidth="1"/>
    <col min="13" max="13" width="15" style="60" customWidth="1"/>
    <col min="14" max="14" width="14.7109375" style="60" customWidth="1"/>
    <col min="15" max="21" width="9.140625" style="60"/>
    <col min="22" max="22" width="11" style="60" customWidth="1"/>
    <col min="23" max="257" width="9.140625" style="60"/>
    <col min="258" max="258" width="5" style="60" customWidth="1"/>
    <col min="259" max="259" width="31.140625" style="60" customWidth="1"/>
    <col min="260" max="513" width="9.140625" style="60"/>
    <col min="514" max="514" width="5" style="60" customWidth="1"/>
    <col min="515" max="515" width="31.140625" style="60" customWidth="1"/>
    <col min="516" max="769" width="9.140625" style="60"/>
    <col min="770" max="770" width="5" style="60" customWidth="1"/>
    <col min="771" max="771" width="31.140625" style="60" customWidth="1"/>
    <col min="772" max="1025" width="9.140625" style="60"/>
    <col min="1026" max="1026" width="5" style="60" customWidth="1"/>
    <col min="1027" max="1027" width="31.140625" style="60" customWidth="1"/>
    <col min="1028" max="1281" width="9.140625" style="60"/>
    <col min="1282" max="1282" width="5" style="60" customWidth="1"/>
    <col min="1283" max="1283" width="31.140625" style="60" customWidth="1"/>
    <col min="1284" max="1537" width="9.140625" style="60"/>
    <col min="1538" max="1538" width="5" style="60" customWidth="1"/>
    <col min="1539" max="1539" width="31.140625" style="60" customWidth="1"/>
    <col min="1540" max="1793" width="9.140625" style="60"/>
    <col min="1794" max="1794" width="5" style="60" customWidth="1"/>
    <col min="1795" max="1795" width="31.140625" style="60" customWidth="1"/>
    <col min="1796" max="2049" width="9.140625" style="60"/>
    <col min="2050" max="2050" width="5" style="60" customWidth="1"/>
    <col min="2051" max="2051" width="31.140625" style="60" customWidth="1"/>
    <col min="2052" max="2305" width="9.140625" style="60"/>
    <col min="2306" max="2306" width="5" style="60" customWidth="1"/>
    <col min="2307" max="2307" width="31.140625" style="60" customWidth="1"/>
    <col min="2308" max="2561" width="9.140625" style="60"/>
    <col min="2562" max="2562" width="5" style="60" customWidth="1"/>
    <col min="2563" max="2563" width="31.140625" style="60" customWidth="1"/>
    <col min="2564" max="2817" width="9.140625" style="60"/>
    <col min="2818" max="2818" width="5" style="60" customWidth="1"/>
    <col min="2819" max="2819" width="31.140625" style="60" customWidth="1"/>
    <col min="2820" max="3073" width="9.140625" style="60"/>
    <col min="3074" max="3074" width="5" style="60" customWidth="1"/>
    <col min="3075" max="3075" width="31.140625" style="60" customWidth="1"/>
    <col min="3076" max="3329" width="9.140625" style="60"/>
    <col min="3330" max="3330" width="5" style="60" customWidth="1"/>
    <col min="3331" max="3331" width="31.140625" style="60" customWidth="1"/>
    <col min="3332" max="3585" width="9.140625" style="60"/>
    <col min="3586" max="3586" width="5" style="60" customWidth="1"/>
    <col min="3587" max="3587" width="31.140625" style="60" customWidth="1"/>
    <col min="3588" max="3841" width="9.140625" style="60"/>
    <col min="3842" max="3842" width="5" style="60" customWidth="1"/>
    <col min="3843" max="3843" width="31.140625" style="60" customWidth="1"/>
    <col min="3844" max="4097" width="9.140625" style="60"/>
    <col min="4098" max="4098" width="5" style="60" customWidth="1"/>
    <col min="4099" max="4099" width="31.140625" style="60" customWidth="1"/>
    <col min="4100" max="4353" width="9.140625" style="60"/>
    <col min="4354" max="4354" width="5" style="60" customWidth="1"/>
    <col min="4355" max="4355" width="31.140625" style="60" customWidth="1"/>
    <col min="4356" max="4609" width="9.140625" style="60"/>
    <col min="4610" max="4610" width="5" style="60" customWidth="1"/>
    <col min="4611" max="4611" width="31.140625" style="60" customWidth="1"/>
    <col min="4612" max="4865" width="9.140625" style="60"/>
    <col min="4866" max="4866" width="5" style="60" customWidth="1"/>
    <col min="4867" max="4867" width="31.140625" style="60" customWidth="1"/>
    <col min="4868" max="5121" width="9.140625" style="60"/>
    <col min="5122" max="5122" width="5" style="60" customWidth="1"/>
    <col min="5123" max="5123" width="31.140625" style="60" customWidth="1"/>
    <col min="5124" max="5377" width="9.140625" style="60"/>
    <col min="5378" max="5378" width="5" style="60" customWidth="1"/>
    <col min="5379" max="5379" width="31.140625" style="60" customWidth="1"/>
    <col min="5380" max="5633" width="9.140625" style="60"/>
    <col min="5634" max="5634" width="5" style="60" customWidth="1"/>
    <col min="5635" max="5635" width="31.140625" style="60" customWidth="1"/>
    <col min="5636" max="5889" width="9.140625" style="60"/>
    <col min="5890" max="5890" width="5" style="60" customWidth="1"/>
    <col min="5891" max="5891" width="31.140625" style="60" customWidth="1"/>
    <col min="5892" max="6145" width="9.140625" style="60"/>
    <col min="6146" max="6146" width="5" style="60" customWidth="1"/>
    <col min="6147" max="6147" width="31.140625" style="60" customWidth="1"/>
    <col min="6148" max="6401" width="9.140625" style="60"/>
    <col min="6402" max="6402" width="5" style="60" customWidth="1"/>
    <col min="6403" max="6403" width="31.140625" style="60" customWidth="1"/>
    <col min="6404" max="6657" width="9.140625" style="60"/>
    <col min="6658" max="6658" width="5" style="60" customWidth="1"/>
    <col min="6659" max="6659" width="31.140625" style="60" customWidth="1"/>
    <col min="6660" max="6913" width="9.140625" style="60"/>
    <col min="6914" max="6914" width="5" style="60" customWidth="1"/>
    <col min="6915" max="6915" width="31.140625" style="60" customWidth="1"/>
    <col min="6916" max="7169" width="9.140625" style="60"/>
    <col min="7170" max="7170" width="5" style="60" customWidth="1"/>
    <col min="7171" max="7171" width="31.140625" style="60" customWidth="1"/>
    <col min="7172" max="7425" width="9.140625" style="60"/>
    <col min="7426" max="7426" width="5" style="60" customWidth="1"/>
    <col min="7427" max="7427" width="31.140625" style="60" customWidth="1"/>
    <col min="7428" max="7681" width="9.140625" style="60"/>
    <col min="7682" max="7682" width="5" style="60" customWidth="1"/>
    <col min="7683" max="7683" width="31.140625" style="60" customWidth="1"/>
    <col min="7684" max="7937" width="9.140625" style="60"/>
    <col min="7938" max="7938" width="5" style="60" customWidth="1"/>
    <col min="7939" max="7939" width="31.140625" style="60" customWidth="1"/>
    <col min="7940" max="8193" width="9.140625" style="60"/>
    <col min="8194" max="8194" width="5" style="60" customWidth="1"/>
    <col min="8195" max="8195" width="31.140625" style="60" customWidth="1"/>
    <col min="8196" max="8449" width="9.140625" style="60"/>
    <col min="8450" max="8450" width="5" style="60" customWidth="1"/>
    <col min="8451" max="8451" width="31.140625" style="60" customWidth="1"/>
    <col min="8452" max="8705" width="9.140625" style="60"/>
    <col min="8706" max="8706" width="5" style="60" customWidth="1"/>
    <col min="8707" max="8707" width="31.140625" style="60" customWidth="1"/>
    <col min="8708" max="8961" width="9.140625" style="60"/>
    <col min="8962" max="8962" width="5" style="60" customWidth="1"/>
    <col min="8963" max="8963" width="31.140625" style="60" customWidth="1"/>
    <col min="8964" max="9217" width="9.140625" style="60"/>
    <col min="9218" max="9218" width="5" style="60" customWidth="1"/>
    <col min="9219" max="9219" width="31.140625" style="60" customWidth="1"/>
    <col min="9220" max="9473" width="9.140625" style="60"/>
    <col min="9474" max="9474" width="5" style="60" customWidth="1"/>
    <col min="9475" max="9475" width="31.140625" style="60" customWidth="1"/>
    <col min="9476" max="9729" width="9.140625" style="60"/>
    <col min="9730" max="9730" width="5" style="60" customWidth="1"/>
    <col min="9731" max="9731" width="31.140625" style="60" customWidth="1"/>
    <col min="9732" max="9985" width="9.140625" style="60"/>
    <col min="9986" max="9986" width="5" style="60" customWidth="1"/>
    <col min="9987" max="9987" width="31.140625" style="60" customWidth="1"/>
    <col min="9988" max="10241" width="9.140625" style="60"/>
    <col min="10242" max="10242" width="5" style="60" customWidth="1"/>
    <col min="10243" max="10243" width="31.140625" style="60" customWidth="1"/>
    <col min="10244" max="10497" width="9.140625" style="60"/>
    <col min="10498" max="10498" width="5" style="60" customWidth="1"/>
    <col min="10499" max="10499" width="31.140625" style="60" customWidth="1"/>
    <col min="10500" max="10753" width="9.140625" style="60"/>
    <col min="10754" max="10754" width="5" style="60" customWidth="1"/>
    <col min="10755" max="10755" width="31.140625" style="60" customWidth="1"/>
    <col min="10756" max="11009" width="9.140625" style="60"/>
    <col min="11010" max="11010" width="5" style="60" customWidth="1"/>
    <col min="11011" max="11011" width="31.140625" style="60" customWidth="1"/>
    <col min="11012" max="11265" width="9.140625" style="60"/>
    <col min="11266" max="11266" width="5" style="60" customWidth="1"/>
    <col min="11267" max="11267" width="31.140625" style="60" customWidth="1"/>
    <col min="11268" max="11521" width="9.140625" style="60"/>
    <col min="11522" max="11522" width="5" style="60" customWidth="1"/>
    <col min="11523" max="11523" width="31.140625" style="60" customWidth="1"/>
    <col min="11524" max="11777" width="9.140625" style="60"/>
    <col min="11778" max="11778" width="5" style="60" customWidth="1"/>
    <col min="11779" max="11779" width="31.140625" style="60" customWidth="1"/>
    <col min="11780" max="12033" width="9.140625" style="60"/>
    <col min="12034" max="12034" width="5" style="60" customWidth="1"/>
    <col min="12035" max="12035" width="31.140625" style="60" customWidth="1"/>
    <col min="12036" max="12289" width="9.140625" style="60"/>
    <col min="12290" max="12290" width="5" style="60" customWidth="1"/>
    <col min="12291" max="12291" width="31.140625" style="60" customWidth="1"/>
    <col min="12292" max="12545" width="9.140625" style="60"/>
    <col min="12546" max="12546" width="5" style="60" customWidth="1"/>
    <col min="12547" max="12547" width="31.140625" style="60" customWidth="1"/>
    <col min="12548" max="12801" width="9.140625" style="60"/>
    <col min="12802" max="12802" width="5" style="60" customWidth="1"/>
    <col min="12803" max="12803" width="31.140625" style="60" customWidth="1"/>
    <col min="12804" max="13057" width="9.140625" style="60"/>
    <col min="13058" max="13058" width="5" style="60" customWidth="1"/>
    <col min="13059" max="13059" width="31.140625" style="60" customWidth="1"/>
    <col min="13060" max="13313" width="9.140625" style="60"/>
    <col min="13314" max="13314" width="5" style="60" customWidth="1"/>
    <col min="13315" max="13315" width="31.140625" style="60" customWidth="1"/>
    <col min="13316" max="13569" width="9.140625" style="60"/>
    <col min="13570" max="13570" width="5" style="60" customWidth="1"/>
    <col min="13571" max="13571" width="31.140625" style="60" customWidth="1"/>
    <col min="13572" max="13825" width="9.140625" style="60"/>
    <col min="13826" max="13826" width="5" style="60" customWidth="1"/>
    <col min="13827" max="13827" width="31.140625" style="60" customWidth="1"/>
    <col min="13828" max="14081" width="9.140625" style="60"/>
    <col min="14082" max="14082" width="5" style="60" customWidth="1"/>
    <col min="14083" max="14083" width="31.140625" style="60" customWidth="1"/>
    <col min="14084" max="14337" width="9.140625" style="60"/>
    <col min="14338" max="14338" width="5" style="60" customWidth="1"/>
    <col min="14339" max="14339" width="31.140625" style="60" customWidth="1"/>
    <col min="14340" max="14593" width="9.140625" style="60"/>
    <col min="14594" max="14594" width="5" style="60" customWidth="1"/>
    <col min="14595" max="14595" width="31.140625" style="60" customWidth="1"/>
    <col min="14596" max="14849" width="9.140625" style="60"/>
    <col min="14850" max="14850" width="5" style="60" customWidth="1"/>
    <col min="14851" max="14851" width="31.140625" style="60" customWidth="1"/>
    <col min="14852" max="15105" width="9.140625" style="60"/>
    <col min="15106" max="15106" width="5" style="60" customWidth="1"/>
    <col min="15107" max="15107" width="31.140625" style="60" customWidth="1"/>
    <col min="15108" max="15361" width="9.140625" style="60"/>
    <col min="15362" max="15362" width="5" style="60" customWidth="1"/>
    <col min="15363" max="15363" width="31.140625" style="60" customWidth="1"/>
    <col min="15364" max="15617" width="9.140625" style="60"/>
    <col min="15618" max="15618" width="5" style="60" customWidth="1"/>
    <col min="15619" max="15619" width="31.140625" style="60" customWidth="1"/>
    <col min="15620" max="15873" width="9.140625" style="60"/>
    <col min="15874" max="15874" width="5" style="60" customWidth="1"/>
    <col min="15875" max="15875" width="31.140625" style="60" customWidth="1"/>
    <col min="15876" max="16129" width="9.140625" style="60"/>
    <col min="16130" max="16130" width="5" style="60" customWidth="1"/>
    <col min="16131" max="16131" width="31.140625" style="60" customWidth="1"/>
    <col min="16132" max="16384" width="9.140625" style="60"/>
  </cols>
  <sheetData>
    <row r="1" spans="2:18" ht="10.5" customHeight="1">
      <c r="B1" s="315" t="s">
        <v>143</v>
      </c>
      <c r="C1" s="315"/>
      <c r="M1" s="315" t="s">
        <v>277</v>
      </c>
      <c r="N1" s="315"/>
    </row>
    <row r="2" spans="2:18">
      <c r="B2" s="325" t="s">
        <v>398</v>
      </c>
      <c r="C2" s="325"/>
      <c r="D2" s="325"/>
      <c r="E2" s="325"/>
      <c r="F2" s="325"/>
      <c r="G2" s="325"/>
      <c r="H2" s="325"/>
      <c r="I2" s="325"/>
      <c r="J2" s="325"/>
      <c r="K2" s="325"/>
      <c r="L2" s="325"/>
      <c r="M2" s="325"/>
      <c r="N2" s="325"/>
    </row>
    <row r="3" spans="2:18">
      <c r="B3" s="313" t="s">
        <v>146</v>
      </c>
      <c r="C3" s="313"/>
      <c r="D3" s="313"/>
      <c r="E3" s="313"/>
      <c r="F3" s="313"/>
      <c r="G3" s="313"/>
      <c r="H3" s="313"/>
      <c r="I3" s="313"/>
      <c r="J3" s="313"/>
      <c r="K3" s="313"/>
      <c r="L3" s="313"/>
      <c r="M3" s="313"/>
      <c r="N3" s="313"/>
    </row>
    <row r="4" spans="2:18">
      <c r="B4" s="314" t="s">
        <v>1123</v>
      </c>
      <c r="C4" s="314"/>
      <c r="D4" s="314"/>
      <c r="E4" s="314"/>
      <c r="F4" s="314"/>
      <c r="G4" s="314"/>
      <c r="H4" s="314"/>
      <c r="I4" s="314"/>
      <c r="J4" s="314"/>
      <c r="K4" s="314"/>
      <c r="L4" s="314"/>
      <c r="M4" s="314"/>
      <c r="N4" s="314"/>
    </row>
    <row r="5" spans="2:18">
      <c r="N5" s="81" t="s">
        <v>147</v>
      </c>
    </row>
    <row r="6" spans="2:18" ht="95.25" customHeight="1">
      <c r="B6" s="317" t="s">
        <v>4</v>
      </c>
      <c r="C6" s="317" t="s">
        <v>278</v>
      </c>
      <c r="D6" s="317" t="s">
        <v>279</v>
      </c>
      <c r="E6" s="326" t="s">
        <v>1117</v>
      </c>
      <c r="F6" s="326" t="s">
        <v>280</v>
      </c>
      <c r="G6" s="326" t="s">
        <v>281</v>
      </c>
      <c r="H6" s="326" t="s">
        <v>282</v>
      </c>
      <c r="I6" s="326" t="s">
        <v>283</v>
      </c>
      <c r="J6" s="326" t="s">
        <v>284</v>
      </c>
      <c r="K6" s="326" t="s">
        <v>285</v>
      </c>
      <c r="L6" s="326"/>
      <c r="M6" s="326"/>
      <c r="N6" s="326" t="s">
        <v>286</v>
      </c>
    </row>
    <row r="7" spans="2:18" ht="39" customHeight="1">
      <c r="B7" s="317"/>
      <c r="C7" s="317"/>
      <c r="D7" s="317"/>
      <c r="E7" s="326"/>
      <c r="F7" s="326"/>
      <c r="G7" s="326"/>
      <c r="H7" s="326"/>
      <c r="I7" s="326"/>
      <c r="J7" s="326"/>
      <c r="K7" s="155" t="s">
        <v>36</v>
      </c>
      <c r="L7" s="156" t="s">
        <v>287</v>
      </c>
      <c r="M7" s="155" t="s">
        <v>288</v>
      </c>
      <c r="N7" s="326"/>
    </row>
    <row r="8" spans="2:18" s="38" customFormat="1">
      <c r="B8" s="72" t="s">
        <v>20</v>
      </c>
      <c r="C8" s="72" t="s">
        <v>21</v>
      </c>
      <c r="D8" s="72">
        <v>1</v>
      </c>
      <c r="E8" s="72">
        <v>2</v>
      </c>
      <c r="F8" s="72">
        <v>3</v>
      </c>
      <c r="G8" s="72">
        <v>4</v>
      </c>
      <c r="H8" s="72">
        <v>5</v>
      </c>
      <c r="I8" s="72">
        <v>6</v>
      </c>
      <c r="J8" s="72">
        <v>7</v>
      </c>
      <c r="K8" s="72">
        <v>8</v>
      </c>
      <c r="L8" s="107">
        <v>9</v>
      </c>
      <c r="M8" s="72">
        <v>10</v>
      </c>
      <c r="N8" s="72">
        <v>11</v>
      </c>
    </row>
    <row r="9" spans="2:18">
      <c r="B9" s="72"/>
      <c r="C9" s="72" t="s">
        <v>36</v>
      </c>
      <c r="D9" s="72"/>
      <c r="E9" s="72"/>
      <c r="F9" s="72"/>
      <c r="G9" s="72"/>
      <c r="H9" s="72"/>
      <c r="I9" s="72"/>
      <c r="J9" s="72"/>
      <c r="K9" s="72"/>
      <c r="L9" s="107"/>
      <c r="M9" s="72"/>
      <c r="N9" s="72"/>
    </row>
    <row r="10" spans="2:18">
      <c r="B10" s="108"/>
      <c r="C10" s="109" t="s">
        <v>289</v>
      </c>
      <c r="D10" s="110">
        <v>7933182</v>
      </c>
      <c r="E10" s="110">
        <v>4502173</v>
      </c>
      <c r="F10" s="110">
        <v>3193209</v>
      </c>
      <c r="G10" s="110">
        <v>0</v>
      </c>
      <c r="H10" s="110">
        <v>0</v>
      </c>
      <c r="I10" s="110">
        <v>0</v>
      </c>
      <c r="J10" s="110">
        <v>0</v>
      </c>
      <c r="K10" s="110">
        <v>237800</v>
      </c>
      <c r="L10" s="110">
        <v>237800</v>
      </c>
      <c r="M10" s="110">
        <v>0</v>
      </c>
      <c r="N10" s="110">
        <v>0</v>
      </c>
      <c r="O10" s="111"/>
    </row>
    <row r="11" spans="2:18" s="38" customFormat="1">
      <c r="B11" s="121" t="s">
        <v>45</v>
      </c>
      <c r="C11" s="121" t="s">
        <v>50</v>
      </c>
      <c r="D11" s="122">
        <v>7233667</v>
      </c>
      <c r="E11" s="122">
        <v>4451335</v>
      </c>
      <c r="F11" s="122">
        <v>2780332</v>
      </c>
      <c r="G11" s="122">
        <v>0</v>
      </c>
      <c r="H11" s="122">
        <v>0</v>
      </c>
      <c r="I11" s="122">
        <v>0</v>
      </c>
      <c r="J11" s="122">
        <v>0</v>
      </c>
      <c r="K11" s="122">
        <v>2000</v>
      </c>
      <c r="L11" s="122">
        <v>2000</v>
      </c>
      <c r="M11" s="122">
        <v>0</v>
      </c>
      <c r="N11" s="122">
        <v>0</v>
      </c>
      <c r="R11" s="123"/>
    </row>
    <row r="12" spans="2:18" s="127" customFormat="1">
      <c r="B12" s="114">
        <v>1</v>
      </c>
      <c r="C12" s="124" t="s">
        <v>403</v>
      </c>
      <c r="D12" s="116">
        <v>184420</v>
      </c>
      <c r="E12" s="116">
        <v>184420</v>
      </c>
      <c r="F12" s="125"/>
      <c r="G12" s="125"/>
      <c r="H12" s="125"/>
      <c r="I12" s="125"/>
      <c r="J12" s="125"/>
      <c r="K12" s="125"/>
      <c r="L12" s="126"/>
      <c r="M12" s="125"/>
      <c r="N12" s="125"/>
      <c r="P12" s="128"/>
      <c r="R12" s="128"/>
    </row>
    <row r="13" spans="2:18" s="127" customFormat="1">
      <c r="B13" s="114">
        <v>2</v>
      </c>
      <c r="C13" s="129" t="s">
        <v>404</v>
      </c>
      <c r="D13" s="116">
        <v>35531</v>
      </c>
      <c r="E13" s="116">
        <v>35531</v>
      </c>
      <c r="F13" s="125"/>
      <c r="G13" s="125"/>
      <c r="H13" s="125"/>
      <c r="I13" s="125"/>
      <c r="J13" s="125"/>
      <c r="K13" s="125"/>
      <c r="L13" s="126"/>
      <c r="M13" s="125"/>
      <c r="N13" s="125"/>
    </row>
    <row r="14" spans="2:18" s="127" customFormat="1">
      <c r="B14" s="114">
        <v>3</v>
      </c>
      <c r="C14" s="129" t="s">
        <v>405</v>
      </c>
      <c r="D14" s="116">
        <v>15624</v>
      </c>
      <c r="E14" s="116">
        <v>15624</v>
      </c>
      <c r="F14" s="125"/>
      <c r="G14" s="125"/>
      <c r="H14" s="125"/>
      <c r="I14" s="125"/>
      <c r="J14" s="125"/>
      <c r="K14" s="125"/>
      <c r="L14" s="126"/>
      <c r="M14" s="125"/>
      <c r="N14" s="125"/>
    </row>
    <row r="15" spans="2:18" s="127" customFormat="1">
      <c r="B15" s="114">
        <v>4</v>
      </c>
      <c r="C15" s="124" t="s">
        <v>406</v>
      </c>
      <c r="D15" s="116">
        <v>48531</v>
      </c>
      <c r="E15" s="116">
        <v>48531</v>
      </c>
      <c r="F15" s="125"/>
      <c r="G15" s="125"/>
      <c r="H15" s="125"/>
      <c r="I15" s="125"/>
      <c r="J15" s="125"/>
      <c r="K15" s="125"/>
      <c r="L15" s="126"/>
      <c r="M15" s="125"/>
      <c r="N15" s="125"/>
    </row>
    <row r="16" spans="2:18" s="127" customFormat="1">
      <c r="B16" s="114">
        <v>5</v>
      </c>
      <c r="C16" s="129" t="s">
        <v>407</v>
      </c>
      <c r="D16" s="116">
        <v>13607</v>
      </c>
      <c r="E16" s="116">
        <v>13607</v>
      </c>
      <c r="F16" s="125"/>
      <c r="G16" s="125"/>
      <c r="H16" s="125"/>
      <c r="I16" s="125"/>
      <c r="J16" s="125"/>
      <c r="K16" s="125"/>
      <c r="L16" s="126"/>
      <c r="M16" s="125"/>
      <c r="N16" s="125"/>
    </row>
    <row r="17" spans="2:14" s="127" customFormat="1">
      <c r="B17" s="114">
        <v>6</v>
      </c>
      <c r="C17" s="129" t="s">
        <v>408</v>
      </c>
      <c r="D17" s="116">
        <v>25191</v>
      </c>
      <c r="E17" s="116">
        <v>25191</v>
      </c>
      <c r="F17" s="125"/>
      <c r="G17" s="125"/>
      <c r="H17" s="125"/>
      <c r="I17" s="125"/>
      <c r="J17" s="125"/>
      <c r="K17" s="125"/>
      <c r="L17" s="126"/>
      <c r="M17" s="125"/>
      <c r="N17" s="125"/>
    </row>
    <row r="18" spans="2:14" s="127" customFormat="1">
      <c r="B18" s="114">
        <v>7</v>
      </c>
      <c r="C18" s="129" t="s">
        <v>409</v>
      </c>
      <c r="D18" s="116">
        <v>8140</v>
      </c>
      <c r="E18" s="116">
        <v>8140</v>
      </c>
      <c r="F18" s="125"/>
      <c r="G18" s="125"/>
      <c r="H18" s="125"/>
      <c r="I18" s="125"/>
      <c r="J18" s="125"/>
      <c r="K18" s="125"/>
      <c r="L18" s="126"/>
      <c r="M18" s="125"/>
      <c r="N18" s="125"/>
    </row>
    <row r="19" spans="2:14" s="127" customFormat="1">
      <c r="B19" s="114">
        <v>8</v>
      </c>
      <c r="C19" s="124" t="s">
        <v>410</v>
      </c>
      <c r="D19" s="116">
        <v>22408</v>
      </c>
      <c r="E19" s="116">
        <v>22408</v>
      </c>
      <c r="F19" s="125"/>
      <c r="G19" s="125"/>
      <c r="H19" s="125"/>
      <c r="I19" s="125"/>
      <c r="J19" s="125"/>
      <c r="K19" s="125"/>
      <c r="L19" s="126"/>
      <c r="M19" s="125"/>
      <c r="N19" s="125"/>
    </row>
    <row r="20" spans="2:14" s="127" customFormat="1">
      <c r="B20" s="114">
        <v>9</v>
      </c>
      <c r="C20" s="124" t="s">
        <v>411</v>
      </c>
      <c r="D20" s="116">
        <v>13845</v>
      </c>
      <c r="E20" s="116">
        <v>13845</v>
      </c>
      <c r="F20" s="125"/>
      <c r="G20" s="125"/>
      <c r="H20" s="125"/>
      <c r="I20" s="125"/>
      <c r="J20" s="125"/>
      <c r="K20" s="125"/>
      <c r="L20" s="126"/>
      <c r="M20" s="125"/>
      <c r="N20" s="125"/>
    </row>
    <row r="21" spans="2:14" s="127" customFormat="1">
      <c r="B21" s="114">
        <v>10</v>
      </c>
      <c r="C21" s="124" t="s">
        <v>412</v>
      </c>
      <c r="D21" s="116">
        <v>20500</v>
      </c>
      <c r="E21" s="116">
        <v>20500</v>
      </c>
      <c r="F21" s="125"/>
      <c r="G21" s="125"/>
      <c r="H21" s="125"/>
      <c r="I21" s="125"/>
      <c r="J21" s="125"/>
      <c r="K21" s="125"/>
      <c r="L21" s="126"/>
      <c r="M21" s="125"/>
      <c r="N21" s="125"/>
    </row>
    <row r="22" spans="2:14" s="127" customFormat="1" ht="31.5">
      <c r="B22" s="114">
        <v>11</v>
      </c>
      <c r="C22" s="129" t="s">
        <v>413</v>
      </c>
      <c r="D22" s="116">
        <v>138750</v>
      </c>
      <c r="E22" s="116">
        <v>138750</v>
      </c>
      <c r="F22" s="125"/>
      <c r="G22" s="125"/>
      <c r="H22" s="125"/>
      <c r="I22" s="125"/>
      <c r="J22" s="125"/>
      <c r="K22" s="125"/>
      <c r="L22" s="126"/>
      <c r="M22" s="125"/>
      <c r="N22" s="125"/>
    </row>
    <row r="23" spans="2:14" s="127" customFormat="1">
      <c r="B23" s="114">
        <v>12</v>
      </c>
      <c r="C23" s="124" t="s">
        <v>414</v>
      </c>
      <c r="D23" s="116">
        <v>12300</v>
      </c>
      <c r="E23" s="116">
        <v>12300</v>
      </c>
      <c r="F23" s="125"/>
      <c r="G23" s="125"/>
      <c r="H23" s="125"/>
      <c r="I23" s="125"/>
      <c r="J23" s="125"/>
      <c r="K23" s="125"/>
      <c r="L23" s="126"/>
      <c r="M23" s="125"/>
      <c r="N23" s="125"/>
    </row>
    <row r="24" spans="2:14" s="127" customFormat="1">
      <c r="B24" s="114">
        <v>13</v>
      </c>
      <c r="C24" s="124" t="s">
        <v>415</v>
      </c>
      <c r="D24" s="116">
        <v>81888</v>
      </c>
      <c r="E24" s="116">
        <v>68643</v>
      </c>
      <c r="F24" s="130">
        <v>13245</v>
      </c>
      <c r="G24" s="125"/>
      <c r="H24" s="125"/>
      <c r="I24" s="125"/>
      <c r="J24" s="125"/>
      <c r="K24" s="125"/>
      <c r="L24" s="126"/>
      <c r="M24" s="125"/>
      <c r="N24" s="125"/>
    </row>
    <row r="25" spans="2:14" s="127" customFormat="1">
      <c r="B25" s="114">
        <v>14</v>
      </c>
      <c r="C25" s="131" t="s">
        <v>416</v>
      </c>
      <c r="D25" s="116">
        <v>138574</v>
      </c>
      <c r="E25" s="116">
        <v>8301</v>
      </c>
      <c r="F25" s="130">
        <v>128273</v>
      </c>
      <c r="G25" s="125"/>
      <c r="H25" s="125"/>
      <c r="I25" s="125"/>
      <c r="J25" s="125"/>
      <c r="K25" s="132">
        <v>2000</v>
      </c>
      <c r="L25" s="133">
        <v>2000</v>
      </c>
      <c r="M25" s="125"/>
      <c r="N25" s="125"/>
    </row>
    <row r="26" spans="2:14" s="127" customFormat="1">
      <c r="B26" s="114">
        <v>15</v>
      </c>
      <c r="C26" s="134" t="s">
        <v>417</v>
      </c>
      <c r="D26" s="116">
        <v>50931</v>
      </c>
      <c r="E26" s="116">
        <v>5000</v>
      </c>
      <c r="F26" s="130">
        <v>45931</v>
      </c>
      <c r="G26" s="125"/>
      <c r="H26" s="125"/>
      <c r="I26" s="125"/>
      <c r="J26" s="125"/>
      <c r="K26" s="125"/>
      <c r="L26" s="126"/>
      <c r="M26" s="125"/>
      <c r="N26" s="125"/>
    </row>
    <row r="27" spans="2:14" s="127" customFormat="1">
      <c r="B27" s="114">
        <v>16</v>
      </c>
      <c r="C27" s="124" t="s">
        <v>418</v>
      </c>
      <c r="D27" s="116">
        <v>157768</v>
      </c>
      <c r="E27" s="116">
        <v>4000</v>
      </c>
      <c r="F27" s="130">
        <v>153768</v>
      </c>
      <c r="G27" s="125"/>
      <c r="H27" s="125"/>
      <c r="I27" s="125"/>
      <c r="J27" s="125"/>
      <c r="K27" s="125"/>
      <c r="L27" s="126"/>
      <c r="M27" s="125"/>
      <c r="N27" s="125"/>
    </row>
    <row r="28" spans="2:14" s="127" customFormat="1">
      <c r="B28" s="114">
        <v>17</v>
      </c>
      <c r="C28" s="124" t="s">
        <v>51</v>
      </c>
      <c r="D28" s="116">
        <v>1306</v>
      </c>
      <c r="E28" s="116"/>
      <c r="F28" s="130">
        <v>1306</v>
      </c>
      <c r="G28" s="125"/>
      <c r="H28" s="125"/>
      <c r="I28" s="125"/>
      <c r="J28" s="125"/>
      <c r="K28" s="125"/>
      <c r="L28" s="126"/>
      <c r="M28" s="125"/>
      <c r="N28" s="125"/>
    </row>
    <row r="29" spans="2:14" s="127" customFormat="1">
      <c r="B29" s="114">
        <v>18</v>
      </c>
      <c r="C29" s="124" t="s">
        <v>52</v>
      </c>
      <c r="D29" s="116">
        <v>6243</v>
      </c>
      <c r="E29" s="116"/>
      <c r="F29" s="130">
        <v>6243</v>
      </c>
      <c r="G29" s="125"/>
      <c r="H29" s="125"/>
      <c r="I29" s="125"/>
      <c r="J29" s="125"/>
      <c r="K29" s="125"/>
      <c r="L29" s="126"/>
      <c r="M29" s="125"/>
      <c r="N29" s="125"/>
    </row>
    <row r="30" spans="2:14" s="127" customFormat="1">
      <c r="B30" s="114">
        <v>19</v>
      </c>
      <c r="C30" s="124" t="s">
        <v>53</v>
      </c>
      <c r="D30" s="116">
        <v>9600</v>
      </c>
      <c r="E30" s="116"/>
      <c r="F30" s="130">
        <v>9600</v>
      </c>
      <c r="G30" s="125"/>
      <c r="H30" s="125"/>
      <c r="I30" s="125"/>
      <c r="J30" s="125"/>
      <c r="K30" s="125"/>
      <c r="L30" s="126"/>
      <c r="M30" s="125"/>
      <c r="N30" s="125"/>
    </row>
    <row r="31" spans="2:14" s="127" customFormat="1">
      <c r="B31" s="114">
        <v>20</v>
      </c>
      <c r="C31" s="124" t="s">
        <v>54</v>
      </c>
      <c r="D31" s="116">
        <v>46101</v>
      </c>
      <c r="E31" s="116"/>
      <c r="F31" s="130">
        <v>46101</v>
      </c>
      <c r="G31" s="125"/>
      <c r="H31" s="125"/>
      <c r="I31" s="125"/>
      <c r="J31" s="125"/>
      <c r="K31" s="125"/>
      <c r="L31" s="126"/>
      <c r="M31" s="125"/>
      <c r="N31" s="125"/>
    </row>
    <row r="32" spans="2:14" s="127" customFormat="1">
      <c r="B32" s="114">
        <v>21</v>
      </c>
      <c r="C32" s="124" t="s">
        <v>55</v>
      </c>
      <c r="D32" s="116">
        <v>25043</v>
      </c>
      <c r="E32" s="116"/>
      <c r="F32" s="130">
        <v>25043</v>
      </c>
      <c r="G32" s="125"/>
      <c r="H32" s="125"/>
      <c r="I32" s="125"/>
      <c r="J32" s="125"/>
      <c r="K32" s="125"/>
      <c r="L32" s="126"/>
      <c r="M32" s="125"/>
      <c r="N32" s="125"/>
    </row>
    <row r="33" spans="2:14" s="127" customFormat="1">
      <c r="B33" s="114">
        <v>22</v>
      </c>
      <c r="C33" s="124" t="s">
        <v>56</v>
      </c>
      <c r="D33" s="116">
        <v>854090</v>
      </c>
      <c r="E33" s="116"/>
      <c r="F33" s="130">
        <v>854090</v>
      </c>
      <c r="G33" s="125"/>
      <c r="H33" s="125"/>
      <c r="I33" s="125"/>
      <c r="J33" s="125"/>
      <c r="K33" s="125"/>
      <c r="L33" s="126"/>
      <c r="M33" s="125"/>
      <c r="N33" s="125"/>
    </row>
    <row r="34" spans="2:14" s="127" customFormat="1">
      <c r="B34" s="114">
        <v>23</v>
      </c>
      <c r="C34" s="124" t="s">
        <v>57</v>
      </c>
      <c r="D34" s="116">
        <v>51369</v>
      </c>
      <c r="E34" s="116"/>
      <c r="F34" s="130">
        <v>51369</v>
      </c>
      <c r="G34" s="125"/>
      <c r="H34" s="125"/>
      <c r="I34" s="125"/>
      <c r="J34" s="125"/>
      <c r="K34" s="125"/>
      <c r="L34" s="126"/>
      <c r="M34" s="125"/>
      <c r="N34" s="125"/>
    </row>
    <row r="35" spans="2:14" s="127" customFormat="1">
      <c r="B35" s="114">
        <v>24</v>
      </c>
      <c r="C35" s="124" t="s">
        <v>60</v>
      </c>
      <c r="D35" s="116">
        <v>34081</v>
      </c>
      <c r="E35" s="116"/>
      <c r="F35" s="130">
        <v>34081</v>
      </c>
      <c r="G35" s="125"/>
      <c r="H35" s="125"/>
      <c r="I35" s="125"/>
      <c r="J35" s="125"/>
      <c r="K35" s="125"/>
      <c r="L35" s="126"/>
      <c r="M35" s="125"/>
      <c r="N35" s="125"/>
    </row>
    <row r="36" spans="2:14" s="127" customFormat="1">
      <c r="B36" s="114">
        <v>25</v>
      </c>
      <c r="C36" s="124" t="s">
        <v>63</v>
      </c>
      <c r="D36" s="116">
        <v>9444</v>
      </c>
      <c r="E36" s="116"/>
      <c r="F36" s="130">
        <v>9444</v>
      </c>
      <c r="G36" s="125"/>
      <c r="H36" s="125"/>
      <c r="I36" s="125"/>
      <c r="J36" s="125"/>
      <c r="K36" s="125"/>
      <c r="L36" s="126"/>
      <c r="M36" s="125"/>
      <c r="N36" s="125"/>
    </row>
    <row r="37" spans="2:14" s="127" customFormat="1">
      <c r="B37" s="114">
        <v>26</v>
      </c>
      <c r="C37" s="124" t="s">
        <v>69</v>
      </c>
      <c r="D37" s="116">
        <v>22144</v>
      </c>
      <c r="E37" s="116"/>
      <c r="F37" s="130">
        <v>22144</v>
      </c>
      <c r="G37" s="125"/>
      <c r="H37" s="125"/>
      <c r="I37" s="125"/>
      <c r="J37" s="125"/>
      <c r="K37" s="125"/>
      <c r="L37" s="126"/>
      <c r="M37" s="125"/>
      <c r="N37" s="125"/>
    </row>
    <row r="38" spans="2:14" s="127" customFormat="1">
      <c r="B38" s="114">
        <v>27</v>
      </c>
      <c r="C38" s="124" t="s">
        <v>71</v>
      </c>
      <c r="D38" s="116">
        <v>49810</v>
      </c>
      <c r="E38" s="116"/>
      <c r="F38" s="130">
        <v>49810</v>
      </c>
      <c r="G38" s="125"/>
      <c r="H38" s="125"/>
      <c r="I38" s="125"/>
      <c r="J38" s="125"/>
      <c r="K38" s="125"/>
      <c r="L38" s="126"/>
      <c r="M38" s="125"/>
      <c r="N38" s="125"/>
    </row>
    <row r="39" spans="2:14" s="127" customFormat="1">
      <c r="B39" s="114">
        <v>28</v>
      </c>
      <c r="C39" s="124" t="s">
        <v>72</v>
      </c>
      <c r="D39" s="116">
        <v>16525</v>
      </c>
      <c r="E39" s="116"/>
      <c r="F39" s="130">
        <v>16525</v>
      </c>
      <c r="G39" s="125"/>
      <c r="H39" s="125"/>
      <c r="I39" s="125"/>
      <c r="J39" s="125"/>
      <c r="K39" s="125"/>
      <c r="L39" s="126"/>
      <c r="M39" s="125"/>
      <c r="N39" s="125"/>
    </row>
    <row r="40" spans="2:14" s="127" customFormat="1">
      <c r="B40" s="114">
        <v>29</v>
      </c>
      <c r="C40" s="124" t="s">
        <v>74</v>
      </c>
      <c r="D40" s="116">
        <v>15536</v>
      </c>
      <c r="E40" s="116"/>
      <c r="F40" s="130">
        <v>15536</v>
      </c>
      <c r="G40" s="125"/>
      <c r="H40" s="125"/>
      <c r="I40" s="125"/>
      <c r="J40" s="125"/>
      <c r="K40" s="125"/>
      <c r="L40" s="126"/>
      <c r="M40" s="125"/>
      <c r="N40" s="125"/>
    </row>
    <row r="41" spans="2:14" s="127" customFormat="1">
      <c r="B41" s="114">
        <v>30</v>
      </c>
      <c r="C41" s="124" t="s">
        <v>75</v>
      </c>
      <c r="D41" s="116">
        <v>835733</v>
      </c>
      <c r="E41" s="116"/>
      <c r="F41" s="130">
        <v>835733</v>
      </c>
      <c r="G41" s="125"/>
      <c r="H41" s="125"/>
      <c r="I41" s="125"/>
      <c r="J41" s="125"/>
      <c r="K41" s="125"/>
      <c r="L41" s="126"/>
      <c r="M41" s="125"/>
      <c r="N41" s="125"/>
    </row>
    <row r="42" spans="2:14" s="127" customFormat="1">
      <c r="B42" s="114">
        <v>31</v>
      </c>
      <c r="C42" s="124" t="s">
        <v>76</v>
      </c>
      <c r="D42" s="116">
        <v>13360</v>
      </c>
      <c r="E42" s="116"/>
      <c r="F42" s="130">
        <v>13360</v>
      </c>
      <c r="G42" s="125"/>
      <c r="H42" s="125"/>
      <c r="I42" s="125"/>
      <c r="J42" s="125"/>
      <c r="K42" s="125"/>
      <c r="L42" s="126"/>
      <c r="M42" s="125"/>
      <c r="N42" s="125"/>
    </row>
    <row r="43" spans="2:14" s="127" customFormat="1">
      <c r="B43" s="114">
        <v>32</v>
      </c>
      <c r="C43" s="124" t="s">
        <v>77</v>
      </c>
      <c r="D43" s="116">
        <v>15084</v>
      </c>
      <c r="E43" s="116"/>
      <c r="F43" s="130">
        <v>15084</v>
      </c>
      <c r="G43" s="125"/>
      <c r="H43" s="125"/>
      <c r="I43" s="125"/>
      <c r="J43" s="125"/>
      <c r="K43" s="125"/>
      <c r="L43" s="126"/>
      <c r="M43" s="125"/>
      <c r="N43" s="125"/>
    </row>
    <row r="44" spans="2:14" s="127" customFormat="1">
      <c r="B44" s="114">
        <v>33</v>
      </c>
      <c r="C44" s="124" t="s">
        <v>78</v>
      </c>
      <c r="D44" s="116">
        <v>25592</v>
      </c>
      <c r="E44" s="116"/>
      <c r="F44" s="130">
        <v>25592</v>
      </c>
      <c r="G44" s="125"/>
      <c r="H44" s="125"/>
      <c r="I44" s="125"/>
      <c r="J44" s="125"/>
      <c r="K44" s="125"/>
      <c r="L44" s="126"/>
      <c r="M44" s="125"/>
      <c r="N44" s="125"/>
    </row>
    <row r="45" spans="2:14" s="127" customFormat="1">
      <c r="B45" s="114">
        <v>34</v>
      </c>
      <c r="C45" s="124" t="s">
        <v>79</v>
      </c>
      <c r="D45" s="116">
        <v>9288</v>
      </c>
      <c r="E45" s="116"/>
      <c r="F45" s="130">
        <v>9288</v>
      </c>
      <c r="G45" s="125"/>
      <c r="H45" s="125"/>
      <c r="I45" s="125"/>
      <c r="J45" s="125"/>
      <c r="K45" s="125"/>
      <c r="L45" s="126"/>
      <c r="M45" s="125"/>
      <c r="N45" s="125"/>
    </row>
    <row r="46" spans="2:14" s="127" customFormat="1">
      <c r="B46" s="114">
        <v>35</v>
      </c>
      <c r="C46" s="124" t="s">
        <v>80</v>
      </c>
      <c r="D46" s="116">
        <v>21752</v>
      </c>
      <c r="E46" s="116"/>
      <c r="F46" s="130">
        <v>21752</v>
      </c>
      <c r="G46" s="125"/>
      <c r="H46" s="125"/>
      <c r="I46" s="125"/>
      <c r="J46" s="125"/>
      <c r="K46" s="125"/>
      <c r="L46" s="126"/>
      <c r="M46" s="125"/>
      <c r="N46" s="125"/>
    </row>
    <row r="47" spans="2:14" s="127" customFormat="1">
      <c r="B47" s="114">
        <v>36</v>
      </c>
      <c r="C47" s="124" t="s">
        <v>81</v>
      </c>
      <c r="D47" s="116">
        <v>11325</v>
      </c>
      <c r="E47" s="116"/>
      <c r="F47" s="130">
        <v>11325</v>
      </c>
      <c r="G47" s="125"/>
      <c r="H47" s="125"/>
      <c r="I47" s="125"/>
      <c r="J47" s="125"/>
      <c r="K47" s="125"/>
      <c r="L47" s="126"/>
      <c r="M47" s="125"/>
      <c r="N47" s="125"/>
    </row>
    <row r="48" spans="2:14" s="127" customFormat="1">
      <c r="B48" s="114">
        <v>37</v>
      </c>
      <c r="C48" s="124" t="s">
        <v>82</v>
      </c>
      <c r="D48" s="116">
        <v>15787</v>
      </c>
      <c r="E48" s="116"/>
      <c r="F48" s="130">
        <v>15787</v>
      </c>
      <c r="G48" s="125"/>
      <c r="H48" s="125"/>
      <c r="I48" s="125"/>
      <c r="J48" s="125"/>
      <c r="K48" s="125"/>
      <c r="L48" s="126"/>
      <c r="M48" s="125"/>
      <c r="N48" s="125"/>
    </row>
    <row r="49" spans="2:14" s="127" customFormat="1">
      <c r="B49" s="114">
        <v>38</v>
      </c>
      <c r="C49" s="124" t="s">
        <v>83</v>
      </c>
      <c r="D49" s="116">
        <v>5409</v>
      </c>
      <c r="E49" s="116"/>
      <c r="F49" s="130">
        <v>5409</v>
      </c>
      <c r="G49" s="125"/>
      <c r="H49" s="125"/>
      <c r="I49" s="125"/>
      <c r="J49" s="125"/>
      <c r="K49" s="125"/>
      <c r="L49" s="126"/>
      <c r="M49" s="125"/>
      <c r="N49" s="125"/>
    </row>
    <row r="50" spans="2:14" s="127" customFormat="1" ht="31.5">
      <c r="B50" s="114">
        <v>39</v>
      </c>
      <c r="C50" s="124" t="s">
        <v>84</v>
      </c>
      <c r="D50" s="116">
        <v>21914</v>
      </c>
      <c r="E50" s="116"/>
      <c r="F50" s="130">
        <v>21914</v>
      </c>
      <c r="G50" s="125"/>
      <c r="H50" s="125"/>
      <c r="I50" s="125"/>
      <c r="J50" s="125"/>
      <c r="K50" s="125"/>
      <c r="L50" s="126"/>
      <c r="M50" s="125"/>
      <c r="N50" s="125"/>
    </row>
    <row r="51" spans="2:14" s="127" customFormat="1">
      <c r="B51" s="114">
        <v>40</v>
      </c>
      <c r="C51" s="124" t="s">
        <v>85</v>
      </c>
      <c r="D51" s="116">
        <v>34100</v>
      </c>
      <c r="E51" s="116"/>
      <c r="F51" s="130">
        <v>34100</v>
      </c>
      <c r="G51" s="125"/>
      <c r="H51" s="125"/>
      <c r="I51" s="125"/>
      <c r="J51" s="125"/>
      <c r="K51" s="125"/>
      <c r="L51" s="126"/>
      <c r="M51" s="125"/>
      <c r="N51" s="125"/>
    </row>
    <row r="52" spans="2:14" s="127" customFormat="1">
      <c r="B52" s="114">
        <v>41</v>
      </c>
      <c r="C52" s="124" t="s">
        <v>419</v>
      </c>
      <c r="D52" s="116">
        <v>15265</v>
      </c>
      <c r="E52" s="116">
        <v>15265</v>
      </c>
      <c r="F52" s="125"/>
      <c r="G52" s="125"/>
      <c r="H52" s="125"/>
      <c r="I52" s="125"/>
      <c r="J52" s="125"/>
      <c r="K52" s="125"/>
      <c r="L52" s="126"/>
      <c r="M52" s="125"/>
      <c r="N52" s="125"/>
    </row>
    <row r="53" spans="2:14" s="127" customFormat="1">
      <c r="B53" s="114">
        <v>42</v>
      </c>
      <c r="C53" s="129" t="s">
        <v>420</v>
      </c>
      <c r="D53" s="116">
        <v>162600</v>
      </c>
      <c r="E53" s="116">
        <v>162600</v>
      </c>
      <c r="F53" s="125"/>
      <c r="G53" s="125"/>
      <c r="H53" s="125"/>
      <c r="I53" s="125"/>
      <c r="J53" s="125"/>
      <c r="K53" s="125"/>
      <c r="L53" s="126"/>
      <c r="M53" s="125"/>
      <c r="N53" s="125"/>
    </row>
    <row r="54" spans="2:14" s="127" customFormat="1">
      <c r="B54" s="114">
        <v>43</v>
      </c>
      <c r="C54" s="134" t="s">
        <v>421</v>
      </c>
      <c r="D54" s="116">
        <v>8000</v>
      </c>
      <c r="E54" s="116">
        <v>8000</v>
      </c>
      <c r="F54" s="125"/>
      <c r="G54" s="125"/>
      <c r="H54" s="125"/>
      <c r="I54" s="125"/>
      <c r="J54" s="125"/>
      <c r="K54" s="125"/>
      <c r="L54" s="126"/>
      <c r="M54" s="125"/>
      <c r="N54" s="125"/>
    </row>
    <row r="55" spans="2:14" s="127" customFormat="1">
      <c r="B55" s="114">
        <v>44</v>
      </c>
      <c r="C55" s="124" t="s">
        <v>422</v>
      </c>
      <c r="D55" s="116">
        <v>14712</v>
      </c>
      <c r="E55" s="116">
        <v>14712</v>
      </c>
      <c r="F55" s="125"/>
      <c r="G55" s="125"/>
      <c r="H55" s="125"/>
      <c r="I55" s="125"/>
      <c r="J55" s="125"/>
      <c r="K55" s="125"/>
      <c r="L55" s="126"/>
      <c r="M55" s="125"/>
      <c r="N55" s="125"/>
    </row>
    <row r="56" spans="2:14" s="127" customFormat="1">
      <c r="B56" s="114">
        <v>45</v>
      </c>
      <c r="C56" s="124" t="s">
        <v>423</v>
      </c>
      <c r="D56" s="116">
        <v>10265</v>
      </c>
      <c r="E56" s="116">
        <v>10265</v>
      </c>
      <c r="F56" s="125"/>
      <c r="G56" s="125"/>
      <c r="H56" s="125"/>
      <c r="I56" s="125"/>
      <c r="J56" s="125"/>
      <c r="K56" s="125"/>
      <c r="L56" s="126"/>
      <c r="M56" s="125"/>
      <c r="N56" s="125"/>
    </row>
    <row r="57" spans="2:14" s="127" customFormat="1">
      <c r="B57" s="114">
        <v>46</v>
      </c>
      <c r="C57" s="124" t="s">
        <v>424</v>
      </c>
      <c r="D57" s="116">
        <v>15322</v>
      </c>
      <c r="E57" s="116">
        <v>15322</v>
      </c>
      <c r="F57" s="125"/>
      <c r="G57" s="125"/>
      <c r="H57" s="125"/>
      <c r="I57" s="125"/>
      <c r="J57" s="125"/>
      <c r="K57" s="125"/>
      <c r="L57" s="126"/>
      <c r="M57" s="125"/>
      <c r="N57" s="125"/>
    </row>
    <row r="58" spans="2:14" s="127" customFormat="1">
      <c r="B58" s="114">
        <v>47</v>
      </c>
      <c r="C58" s="124" t="s">
        <v>425</v>
      </c>
      <c r="D58" s="116">
        <v>17541</v>
      </c>
      <c r="E58" s="116">
        <v>17541</v>
      </c>
      <c r="F58" s="125"/>
      <c r="G58" s="125"/>
      <c r="H58" s="125"/>
      <c r="I58" s="125"/>
      <c r="J58" s="125"/>
      <c r="K58" s="125"/>
      <c r="L58" s="126"/>
      <c r="M58" s="125"/>
      <c r="N58" s="125"/>
    </row>
    <row r="59" spans="2:14" s="127" customFormat="1">
      <c r="B59" s="114">
        <v>48</v>
      </c>
      <c r="C59" s="124" t="s">
        <v>426</v>
      </c>
      <c r="D59" s="116">
        <v>13832</v>
      </c>
      <c r="E59" s="116">
        <v>13832</v>
      </c>
      <c r="F59" s="125"/>
      <c r="G59" s="125"/>
      <c r="H59" s="125"/>
      <c r="I59" s="125"/>
      <c r="J59" s="125"/>
      <c r="K59" s="125"/>
      <c r="L59" s="126"/>
      <c r="M59" s="125"/>
      <c r="N59" s="125"/>
    </row>
    <row r="60" spans="2:14" s="127" customFormat="1">
      <c r="B60" s="114">
        <v>49</v>
      </c>
      <c r="C60" s="135" t="s">
        <v>427</v>
      </c>
      <c r="D60" s="116">
        <v>262783</v>
      </c>
      <c r="E60" s="116">
        <v>11699</v>
      </c>
      <c r="F60" s="130">
        <v>251084</v>
      </c>
      <c r="G60" s="125"/>
      <c r="H60" s="125"/>
      <c r="I60" s="125"/>
      <c r="J60" s="125"/>
      <c r="K60" s="125"/>
      <c r="L60" s="126"/>
      <c r="M60" s="125"/>
      <c r="N60" s="125"/>
    </row>
    <row r="61" spans="2:14" s="127" customFormat="1">
      <c r="B61" s="114">
        <v>50</v>
      </c>
      <c r="C61" s="136" t="s">
        <v>428</v>
      </c>
      <c r="D61" s="116">
        <v>2300</v>
      </c>
      <c r="E61" s="116">
        <v>2300</v>
      </c>
      <c r="F61" s="125"/>
      <c r="G61" s="125"/>
      <c r="H61" s="125"/>
      <c r="I61" s="125"/>
      <c r="J61" s="125"/>
      <c r="K61" s="125"/>
      <c r="L61" s="126"/>
      <c r="M61" s="125"/>
      <c r="N61" s="125"/>
    </row>
    <row r="62" spans="2:14" s="127" customFormat="1">
      <c r="B62" s="114">
        <v>51</v>
      </c>
      <c r="C62" s="136" t="s">
        <v>429</v>
      </c>
      <c r="D62" s="116">
        <v>1800</v>
      </c>
      <c r="E62" s="116">
        <v>1800</v>
      </c>
      <c r="F62" s="125"/>
      <c r="G62" s="125"/>
      <c r="H62" s="125"/>
      <c r="I62" s="125"/>
      <c r="J62" s="125"/>
      <c r="K62" s="125"/>
      <c r="L62" s="126"/>
      <c r="M62" s="125"/>
      <c r="N62" s="125"/>
    </row>
    <row r="63" spans="2:14" s="127" customFormat="1">
      <c r="B63" s="114">
        <v>52</v>
      </c>
      <c r="C63" s="124" t="s">
        <v>430</v>
      </c>
      <c r="D63" s="116">
        <v>1150</v>
      </c>
      <c r="E63" s="116">
        <v>1150</v>
      </c>
      <c r="F63" s="125"/>
      <c r="G63" s="125"/>
      <c r="H63" s="125"/>
      <c r="I63" s="125"/>
      <c r="J63" s="125"/>
      <c r="K63" s="125"/>
      <c r="L63" s="126"/>
      <c r="M63" s="125"/>
      <c r="N63" s="125"/>
    </row>
    <row r="64" spans="2:14" s="127" customFormat="1">
      <c r="B64" s="114">
        <v>53</v>
      </c>
      <c r="C64" s="124" t="s">
        <v>431</v>
      </c>
      <c r="D64" s="116">
        <v>1650</v>
      </c>
      <c r="E64" s="116">
        <v>1650</v>
      </c>
      <c r="F64" s="125"/>
      <c r="G64" s="125"/>
      <c r="H64" s="125"/>
      <c r="I64" s="125"/>
      <c r="J64" s="125"/>
      <c r="K64" s="125"/>
      <c r="L64" s="126"/>
      <c r="M64" s="125"/>
      <c r="N64" s="125"/>
    </row>
    <row r="65" spans="2:14" s="127" customFormat="1">
      <c r="B65" s="114">
        <v>54</v>
      </c>
      <c r="C65" s="124" t="s">
        <v>432</v>
      </c>
      <c r="D65" s="116">
        <v>1600</v>
      </c>
      <c r="E65" s="116">
        <v>1600</v>
      </c>
      <c r="F65" s="125"/>
      <c r="G65" s="125"/>
      <c r="H65" s="125"/>
      <c r="I65" s="125"/>
      <c r="J65" s="125"/>
      <c r="K65" s="125"/>
      <c r="L65" s="126"/>
      <c r="M65" s="125"/>
      <c r="N65" s="125"/>
    </row>
    <row r="66" spans="2:14" s="127" customFormat="1">
      <c r="B66" s="114">
        <v>55</v>
      </c>
      <c r="C66" s="135" t="s">
        <v>433</v>
      </c>
      <c r="D66" s="116">
        <v>80308</v>
      </c>
      <c r="E66" s="116">
        <v>80308</v>
      </c>
      <c r="F66" s="125"/>
      <c r="G66" s="125"/>
      <c r="H66" s="125"/>
      <c r="I66" s="125"/>
      <c r="J66" s="125"/>
      <c r="K66" s="125"/>
      <c r="L66" s="126"/>
      <c r="M66" s="125"/>
      <c r="N66" s="125"/>
    </row>
    <row r="67" spans="2:14" s="127" customFormat="1">
      <c r="B67" s="114">
        <v>56</v>
      </c>
      <c r="C67" s="135" t="s">
        <v>434</v>
      </c>
      <c r="D67" s="116">
        <v>916500</v>
      </c>
      <c r="E67" s="116">
        <v>916500</v>
      </c>
      <c r="F67" s="125"/>
      <c r="G67" s="125"/>
      <c r="H67" s="125"/>
      <c r="I67" s="125"/>
      <c r="J67" s="125"/>
      <c r="K67" s="125"/>
      <c r="L67" s="126"/>
      <c r="M67" s="125"/>
      <c r="N67" s="125"/>
    </row>
    <row r="68" spans="2:14" s="127" customFormat="1">
      <c r="B68" s="114">
        <v>57</v>
      </c>
      <c r="C68" s="135" t="s">
        <v>435</v>
      </c>
      <c r="D68" s="116">
        <v>397395</v>
      </c>
      <c r="E68" s="116">
        <v>360000</v>
      </c>
      <c r="F68" s="130">
        <v>37395</v>
      </c>
      <c r="G68" s="125"/>
      <c r="H68" s="125"/>
      <c r="I68" s="125"/>
      <c r="J68" s="125"/>
      <c r="K68" s="125"/>
      <c r="L68" s="126"/>
      <c r="M68" s="125"/>
      <c r="N68" s="125"/>
    </row>
    <row r="69" spans="2:14" s="127" customFormat="1">
      <c r="B69" s="114">
        <v>58</v>
      </c>
      <c r="C69" s="124" t="s">
        <v>436</v>
      </c>
      <c r="D69" s="116">
        <v>360000</v>
      </c>
      <c r="E69" s="116">
        <v>360000</v>
      </c>
      <c r="F69" s="125"/>
      <c r="G69" s="125"/>
      <c r="H69" s="125"/>
      <c r="I69" s="125"/>
      <c r="J69" s="125"/>
      <c r="K69" s="125"/>
      <c r="L69" s="126"/>
      <c r="M69" s="125"/>
      <c r="N69" s="125"/>
    </row>
    <row r="70" spans="2:14" s="127" customFormat="1" ht="47.25">
      <c r="B70" s="114">
        <v>59</v>
      </c>
      <c r="C70" s="124" t="s">
        <v>437</v>
      </c>
      <c r="D70" s="116">
        <v>20000</v>
      </c>
      <c r="E70" s="116">
        <v>20000</v>
      </c>
      <c r="F70" s="125"/>
      <c r="G70" s="125"/>
      <c r="H70" s="125"/>
      <c r="I70" s="125"/>
      <c r="J70" s="125"/>
      <c r="K70" s="125"/>
      <c r="L70" s="126"/>
      <c r="M70" s="125"/>
      <c r="N70" s="125"/>
    </row>
    <row r="71" spans="2:14" s="127" customFormat="1">
      <c r="B71" s="114">
        <v>60</v>
      </c>
      <c r="C71" s="124" t="s">
        <v>438</v>
      </c>
      <c r="D71" s="116">
        <v>132000</v>
      </c>
      <c r="E71" s="116">
        <v>132000</v>
      </c>
      <c r="F71" s="125"/>
      <c r="G71" s="125"/>
      <c r="H71" s="125"/>
      <c r="I71" s="125"/>
      <c r="J71" s="125"/>
      <c r="K71" s="125"/>
      <c r="L71" s="126"/>
      <c r="M71" s="125"/>
      <c r="N71" s="125"/>
    </row>
    <row r="72" spans="2:14" s="127" customFormat="1" ht="31.5">
      <c r="B72" s="114">
        <v>61</v>
      </c>
      <c r="C72" s="124" t="s">
        <v>439</v>
      </c>
      <c r="D72" s="116">
        <v>1680000</v>
      </c>
      <c r="E72" s="116">
        <v>1680000</v>
      </c>
      <c r="F72" s="125"/>
      <c r="G72" s="125"/>
      <c r="H72" s="125"/>
      <c r="I72" s="125"/>
      <c r="J72" s="125"/>
      <c r="K72" s="125"/>
      <c r="L72" s="126"/>
      <c r="M72" s="125"/>
      <c r="N72" s="125"/>
    </row>
    <row r="73" spans="2:14" s="38" customFormat="1">
      <c r="B73" s="157" t="s">
        <v>49</v>
      </c>
      <c r="C73" s="121" t="s">
        <v>87</v>
      </c>
      <c r="D73" s="115">
        <v>53533</v>
      </c>
      <c r="E73" s="121"/>
      <c r="F73" s="137">
        <v>53533</v>
      </c>
      <c r="G73" s="138"/>
      <c r="H73" s="138"/>
      <c r="I73" s="138"/>
      <c r="J73" s="138"/>
      <c r="K73" s="118">
        <v>0</v>
      </c>
      <c r="L73" s="139"/>
      <c r="M73" s="138"/>
      <c r="N73" s="138"/>
    </row>
    <row r="74" spans="2:14">
      <c r="B74" s="158">
        <v>1</v>
      </c>
      <c r="C74" s="120" t="s">
        <v>88</v>
      </c>
      <c r="D74" s="115">
        <v>187</v>
      </c>
      <c r="E74" s="120"/>
      <c r="F74" s="117">
        <v>187</v>
      </c>
      <c r="G74" s="118"/>
      <c r="H74" s="118"/>
      <c r="I74" s="118"/>
      <c r="J74" s="118"/>
      <c r="K74" s="118">
        <v>0</v>
      </c>
      <c r="L74" s="119"/>
      <c r="M74" s="118"/>
      <c r="N74" s="118"/>
    </row>
    <row r="75" spans="2:14">
      <c r="B75" s="158">
        <v>2</v>
      </c>
      <c r="C75" s="120" t="s">
        <v>89</v>
      </c>
      <c r="D75" s="115">
        <v>100</v>
      </c>
      <c r="E75" s="120"/>
      <c r="F75" s="117">
        <v>100</v>
      </c>
      <c r="G75" s="118"/>
      <c r="H75" s="118"/>
      <c r="I75" s="118"/>
      <c r="J75" s="118"/>
      <c r="K75" s="118">
        <v>0</v>
      </c>
      <c r="L75" s="119"/>
      <c r="M75" s="118"/>
      <c r="N75" s="118"/>
    </row>
    <row r="76" spans="2:14">
      <c r="B76" s="158">
        <v>3</v>
      </c>
      <c r="C76" s="120" t="s">
        <v>90</v>
      </c>
      <c r="D76" s="115">
        <v>70</v>
      </c>
      <c r="E76" s="120"/>
      <c r="F76" s="117">
        <v>70</v>
      </c>
      <c r="G76" s="118"/>
      <c r="H76" s="118"/>
      <c r="I76" s="118"/>
      <c r="J76" s="118"/>
      <c r="K76" s="118">
        <v>0</v>
      </c>
      <c r="L76" s="119"/>
      <c r="M76" s="118"/>
      <c r="N76" s="118"/>
    </row>
    <row r="77" spans="2:14" ht="31.5">
      <c r="B77" s="158">
        <v>4</v>
      </c>
      <c r="C77" s="120" t="s">
        <v>91</v>
      </c>
      <c r="D77" s="115">
        <v>521</v>
      </c>
      <c r="E77" s="120"/>
      <c r="F77" s="117">
        <v>521</v>
      </c>
      <c r="G77" s="118"/>
      <c r="H77" s="118"/>
      <c r="I77" s="118"/>
      <c r="J77" s="118"/>
      <c r="K77" s="118">
        <v>0</v>
      </c>
      <c r="L77" s="119"/>
      <c r="M77" s="118"/>
      <c r="N77" s="118"/>
    </row>
    <row r="78" spans="2:14">
      <c r="B78" s="158">
        <v>5</v>
      </c>
      <c r="C78" s="120" t="s">
        <v>92</v>
      </c>
      <c r="D78" s="115">
        <v>491</v>
      </c>
      <c r="E78" s="120"/>
      <c r="F78" s="117">
        <v>491</v>
      </c>
      <c r="G78" s="118"/>
      <c r="H78" s="118"/>
      <c r="I78" s="118"/>
      <c r="J78" s="118"/>
      <c r="K78" s="118">
        <v>0</v>
      </c>
      <c r="L78" s="119"/>
      <c r="M78" s="118"/>
      <c r="N78" s="118"/>
    </row>
    <row r="79" spans="2:14">
      <c r="B79" s="158">
        <v>6</v>
      </c>
      <c r="C79" s="120" t="s">
        <v>93</v>
      </c>
      <c r="D79" s="115">
        <v>393</v>
      </c>
      <c r="E79" s="120"/>
      <c r="F79" s="117">
        <v>393</v>
      </c>
      <c r="G79" s="118"/>
      <c r="H79" s="118"/>
      <c r="I79" s="118"/>
      <c r="J79" s="118"/>
      <c r="K79" s="118">
        <v>0</v>
      </c>
      <c r="L79" s="119"/>
      <c r="M79" s="118"/>
      <c r="N79" s="118"/>
    </row>
    <row r="80" spans="2:14">
      <c r="B80" s="158">
        <v>7</v>
      </c>
      <c r="C80" s="120" t="s">
        <v>94</v>
      </c>
      <c r="D80" s="115">
        <v>3213</v>
      </c>
      <c r="E80" s="120"/>
      <c r="F80" s="117">
        <v>3213</v>
      </c>
      <c r="G80" s="118"/>
      <c r="H80" s="118"/>
      <c r="I80" s="118"/>
      <c r="J80" s="118"/>
      <c r="K80" s="118">
        <v>0</v>
      </c>
      <c r="L80" s="119"/>
      <c r="M80" s="118"/>
      <c r="N80" s="118"/>
    </row>
    <row r="81" spans="2:14">
      <c r="B81" s="158">
        <v>8</v>
      </c>
      <c r="C81" s="120" t="s">
        <v>95</v>
      </c>
      <c r="D81" s="115">
        <v>4118</v>
      </c>
      <c r="E81" s="120"/>
      <c r="F81" s="117">
        <v>4118</v>
      </c>
      <c r="G81" s="118"/>
      <c r="H81" s="118"/>
      <c r="I81" s="118"/>
      <c r="J81" s="118"/>
      <c r="K81" s="118">
        <v>0</v>
      </c>
      <c r="L81" s="119"/>
      <c r="M81" s="118"/>
      <c r="N81" s="118"/>
    </row>
    <row r="82" spans="2:14">
      <c r="B82" s="158">
        <v>9</v>
      </c>
      <c r="C82" s="120" t="s">
        <v>96</v>
      </c>
      <c r="D82" s="115">
        <v>53</v>
      </c>
      <c r="E82" s="120"/>
      <c r="F82" s="117">
        <v>53</v>
      </c>
      <c r="G82" s="118"/>
      <c r="H82" s="118"/>
      <c r="I82" s="118"/>
      <c r="J82" s="118"/>
      <c r="K82" s="118">
        <v>0</v>
      </c>
      <c r="L82" s="119"/>
      <c r="M82" s="118"/>
      <c r="N82" s="118"/>
    </row>
    <row r="83" spans="2:14">
      <c r="B83" s="158">
        <v>10</v>
      </c>
      <c r="C83" s="120" t="s">
        <v>97</v>
      </c>
      <c r="D83" s="115">
        <v>420</v>
      </c>
      <c r="E83" s="120"/>
      <c r="F83" s="117">
        <v>420</v>
      </c>
      <c r="G83" s="118"/>
      <c r="H83" s="118"/>
      <c r="I83" s="118"/>
      <c r="J83" s="118"/>
      <c r="K83" s="118">
        <v>0</v>
      </c>
      <c r="L83" s="119"/>
      <c r="M83" s="118"/>
      <c r="N83" s="118"/>
    </row>
    <row r="84" spans="2:14">
      <c r="B84" s="158">
        <v>11</v>
      </c>
      <c r="C84" s="120" t="s">
        <v>98</v>
      </c>
      <c r="D84" s="115">
        <v>1579</v>
      </c>
      <c r="E84" s="120"/>
      <c r="F84" s="117">
        <v>1579</v>
      </c>
      <c r="G84" s="118"/>
      <c r="H84" s="118"/>
      <c r="I84" s="118"/>
      <c r="J84" s="118"/>
      <c r="K84" s="118">
        <v>0</v>
      </c>
      <c r="L84" s="119"/>
      <c r="M84" s="118"/>
      <c r="N84" s="118"/>
    </row>
    <row r="85" spans="2:14">
      <c r="B85" s="158">
        <v>12</v>
      </c>
      <c r="C85" s="120" t="s">
        <v>99</v>
      </c>
      <c r="D85" s="115">
        <v>455</v>
      </c>
      <c r="E85" s="120"/>
      <c r="F85" s="117">
        <v>455</v>
      </c>
      <c r="G85" s="118"/>
      <c r="H85" s="118"/>
      <c r="I85" s="118"/>
      <c r="J85" s="118"/>
      <c r="K85" s="118">
        <v>0</v>
      </c>
      <c r="L85" s="119"/>
      <c r="M85" s="118"/>
      <c r="N85" s="118"/>
    </row>
    <row r="86" spans="2:14">
      <c r="B86" s="158">
        <v>13</v>
      </c>
      <c r="C86" s="120" t="s">
        <v>100</v>
      </c>
      <c r="D86" s="115">
        <v>552</v>
      </c>
      <c r="E86" s="120"/>
      <c r="F86" s="117">
        <v>552</v>
      </c>
      <c r="G86" s="118"/>
      <c r="H86" s="118"/>
      <c r="I86" s="118"/>
      <c r="J86" s="118"/>
      <c r="K86" s="118">
        <v>0</v>
      </c>
      <c r="L86" s="119"/>
      <c r="M86" s="118"/>
      <c r="N86" s="118"/>
    </row>
    <row r="87" spans="2:14">
      <c r="B87" s="158">
        <v>14</v>
      </c>
      <c r="C87" s="120" t="s">
        <v>101</v>
      </c>
      <c r="D87" s="115">
        <v>230</v>
      </c>
      <c r="E87" s="120"/>
      <c r="F87" s="117">
        <v>230</v>
      </c>
      <c r="G87" s="118"/>
      <c r="H87" s="118"/>
      <c r="I87" s="118"/>
      <c r="J87" s="118"/>
      <c r="K87" s="118">
        <v>0</v>
      </c>
      <c r="L87" s="119"/>
      <c r="M87" s="118"/>
      <c r="N87" s="118"/>
    </row>
    <row r="88" spans="2:14">
      <c r="B88" s="158">
        <v>15</v>
      </c>
      <c r="C88" s="120" t="s">
        <v>102</v>
      </c>
      <c r="D88" s="115">
        <v>80</v>
      </c>
      <c r="E88" s="120"/>
      <c r="F88" s="117">
        <v>80</v>
      </c>
      <c r="G88" s="118"/>
      <c r="H88" s="118"/>
      <c r="I88" s="118"/>
      <c r="J88" s="118"/>
      <c r="K88" s="118">
        <v>0</v>
      </c>
      <c r="L88" s="119"/>
      <c r="M88" s="118"/>
      <c r="N88" s="118"/>
    </row>
    <row r="89" spans="2:14">
      <c r="B89" s="158">
        <v>16</v>
      </c>
      <c r="C89" s="120" t="s">
        <v>103</v>
      </c>
      <c r="D89" s="115">
        <v>680</v>
      </c>
      <c r="E89" s="120"/>
      <c r="F89" s="117">
        <v>680</v>
      </c>
      <c r="G89" s="118"/>
      <c r="H89" s="118"/>
      <c r="I89" s="118"/>
      <c r="J89" s="118"/>
      <c r="K89" s="118">
        <v>0</v>
      </c>
      <c r="L89" s="119"/>
      <c r="M89" s="118"/>
      <c r="N89" s="118"/>
    </row>
    <row r="90" spans="2:14">
      <c r="B90" s="158">
        <v>17</v>
      </c>
      <c r="C90" s="120" t="s">
        <v>104</v>
      </c>
      <c r="D90" s="115">
        <v>333</v>
      </c>
      <c r="E90" s="120"/>
      <c r="F90" s="117">
        <v>333</v>
      </c>
      <c r="G90" s="118"/>
      <c r="H90" s="118"/>
      <c r="I90" s="118"/>
      <c r="J90" s="118"/>
      <c r="K90" s="118">
        <v>0</v>
      </c>
      <c r="L90" s="119"/>
      <c r="M90" s="118"/>
      <c r="N90" s="118"/>
    </row>
    <row r="91" spans="2:14">
      <c r="B91" s="158">
        <v>18</v>
      </c>
      <c r="C91" s="120" t="s">
        <v>105</v>
      </c>
      <c r="D91" s="115">
        <v>360</v>
      </c>
      <c r="E91" s="120"/>
      <c r="F91" s="117">
        <v>360</v>
      </c>
      <c r="G91" s="118"/>
      <c r="H91" s="118"/>
      <c r="I91" s="118"/>
      <c r="J91" s="118"/>
      <c r="K91" s="118">
        <v>0</v>
      </c>
      <c r="L91" s="119"/>
      <c r="M91" s="118"/>
      <c r="N91" s="118"/>
    </row>
    <row r="92" spans="2:14">
      <c r="B92" s="158">
        <v>19</v>
      </c>
      <c r="C92" s="120" t="s">
        <v>106</v>
      </c>
      <c r="D92" s="115">
        <v>6845</v>
      </c>
      <c r="E92" s="120"/>
      <c r="F92" s="117">
        <v>6845</v>
      </c>
      <c r="G92" s="118"/>
      <c r="H92" s="118"/>
      <c r="I92" s="118"/>
      <c r="J92" s="118"/>
      <c r="K92" s="118">
        <v>0</v>
      </c>
      <c r="L92" s="119"/>
      <c r="M92" s="118"/>
      <c r="N92" s="118"/>
    </row>
    <row r="93" spans="2:14">
      <c r="B93" s="158">
        <v>20</v>
      </c>
      <c r="C93" s="120" t="s">
        <v>107</v>
      </c>
      <c r="D93" s="115">
        <v>426</v>
      </c>
      <c r="E93" s="120"/>
      <c r="F93" s="117">
        <v>426</v>
      </c>
      <c r="G93" s="118"/>
      <c r="H93" s="118"/>
      <c r="I93" s="118"/>
      <c r="J93" s="118"/>
      <c r="K93" s="118">
        <v>0</v>
      </c>
      <c r="L93" s="119"/>
      <c r="M93" s="118"/>
      <c r="N93" s="118"/>
    </row>
    <row r="94" spans="2:14">
      <c r="B94" s="158">
        <v>21</v>
      </c>
      <c r="C94" s="120" t="s">
        <v>108</v>
      </c>
      <c r="D94" s="115">
        <v>582</v>
      </c>
      <c r="E94" s="120"/>
      <c r="F94" s="117">
        <v>582</v>
      </c>
      <c r="G94" s="118"/>
      <c r="H94" s="118"/>
      <c r="I94" s="118"/>
      <c r="J94" s="118"/>
      <c r="K94" s="118">
        <v>0</v>
      </c>
      <c r="L94" s="119"/>
      <c r="M94" s="118"/>
      <c r="N94" s="118"/>
    </row>
    <row r="95" spans="2:14">
      <c r="B95" s="158">
        <v>22</v>
      </c>
      <c r="C95" s="120" t="s">
        <v>109</v>
      </c>
      <c r="D95" s="115">
        <v>1040</v>
      </c>
      <c r="E95" s="120"/>
      <c r="F95" s="117">
        <v>1040</v>
      </c>
      <c r="G95" s="118"/>
      <c r="H95" s="118"/>
      <c r="I95" s="118"/>
      <c r="J95" s="118"/>
      <c r="K95" s="118">
        <v>0</v>
      </c>
      <c r="L95" s="119"/>
      <c r="M95" s="118"/>
      <c r="N95" s="118"/>
    </row>
    <row r="96" spans="2:14">
      <c r="B96" s="158">
        <v>23</v>
      </c>
      <c r="C96" s="120" t="s">
        <v>110</v>
      </c>
      <c r="D96" s="115">
        <v>714</v>
      </c>
      <c r="E96" s="120"/>
      <c r="F96" s="117">
        <v>714</v>
      </c>
      <c r="G96" s="118"/>
      <c r="H96" s="118"/>
      <c r="I96" s="118"/>
      <c r="J96" s="118"/>
      <c r="K96" s="118">
        <v>0</v>
      </c>
      <c r="L96" s="119"/>
      <c r="M96" s="118"/>
      <c r="N96" s="118"/>
    </row>
    <row r="97" spans="2:14">
      <c r="B97" s="158">
        <v>24</v>
      </c>
      <c r="C97" s="120" t="s">
        <v>111</v>
      </c>
      <c r="D97" s="115">
        <v>345</v>
      </c>
      <c r="E97" s="120"/>
      <c r="F97" s="117">
        <v>345</v>
      </c>
      <c r="G97" s="118"/>
      <c r="H97" s="118"/>
      <c r="I97" s="118"/>
      <c r="J97" s="118"/>
      <c r="K97" s="118">
        <v>0</v>
      </c>
      <c r="L97" s="119"/>
      <c r="M97" s="118"/>
      <c r="N97" s="118"/>
    </row>
    <row r="98" spans="2:14">
      <c r="B98" s="158">
        <v>25</v>
      </c>
      <c r="C98" s="120" t="s">
        <v>112</v>
      </c>
      <c r="D98" s="115">
        <v>2485</v>
      </c>
      <c r="E98" s="120"/>
      <c r="F98" s="117">
        <v>2485</v>
      </c>
      <c r="G98" s="118"/>
      <c r="H98" s="118"/>
      <c r="I98" s="118"/>
      <c r="J98" s="118"/>
      <c r="K98" s="118">
        <v>0</v>
      </c>
      <c r="L98" s="119"/>
      <c r="M98" s="118"/>
      <c r="N98" s="118"/>
    </row>
    <row r="99" spans="2:14">
      <c r="B99" s="158">
        <v>26</v>
      </c>
      <c r="C99" s="120" t="s">
        <v>113</v>
      </c>
      <c r="D99" s="115">
        <v>11313</v>
      </c>
      <c r="E99" s="120"/>
      <c r="F99" s="117">
        <v>11313</v>
      </c>
      <c r="G99" s="118"/>
      <c r="H99" s="118"/>
      <c r="I99" s="118"/>
      <c r="J99" s="118"/>
      <c r="K99" s="118">
        <v>0</v>
      </c>
      <c r="L99" s="119"/>
      <c r="M99" s="118"/>
      <c r="N99" s="118"/>
    </row>
    <row r="100" spans="2:14">
      <c r="B100" s="158">
        <v>27</v>
      </c>
      <c r="C100" s="120" t="s">
        <v>115</v>
      </c>
      <c r="D100" s="115">
        <v>3447</v>
      </c>
      <c r="E100" s="120"/>
      <c r="F100" s="117">
        <v>3447</v>
      </c>
      <c r="G100" s="118"/>
      <c r="H100" s="118"/>
      <c r="I100" s="118"/>
      <c r="J100" s="118"/>
      <c r="K100" s="118">
        <v>0</v>
      </c>
      <c r="L100" s="119"/>
      <c r="M100" s="118"/>
      <c r="N100" s="118"/>
    </row>
    <row r="101" spans="2:14">
      <c r="B101" s="158">
        <v>28</v>
      </c>
      <c r="C101" s="120" t="s">
        <v>116</v>
      </c>
      <c r="D101" s="115">
        <v>4759</v>
      </c>
      <c r="E101" s="120"/>
      <c r="F101" s="117">
        <v>4759</v>
      </c>
      <c r="G101" s="118"/>
      <c r="H101" s="118"/>
      <c r="I101" s="118"/>
      <c r="J101" s="118"/>
      <c r="K101" s="118">
        <v>0</v>
      </c>
      <c r="L101" s="119"/>
      <c r="M101" s="118"/>
      <c r="N101" s="118"/>
    </row>
    <row r="102" spans="2:14">
      <c r="B102" s="158">
        <v>29</v>
      </c>
      <c r="C102" s="120" t="s">
        <v>117</v>
      </c>
      <c r="D102" s="115">
        <v>1768</v>
      </c>
      <c r="E102" s="120"/>
      <c r="F102" s="117">
        <v>1768</v>
      </c>
      <c r="G102" s="118"/>
      <c r="H102" s="118"/>
      <c r="I102" s="118"/>
      <c r="J102" s="118"/>
      <c r="K102" s="118">
        <v>0</v>
      </c>
      <c r="L102" s="119"/>
      <c r="M102" s="118"/>
      <c r="N102" s="118"/>
    </row>
    <row r="103" spans="2:14">
      <c r="B103" s="158">
        <v>30</v>
      </c>
      <c r="C103" s="120" t="s">
        <v>118</v>
      </c>
      <c r="D103" s="115">
        <v>5854</v>
      </c>
      <c r="E103" s="120"/>
      <c r="F103" s="117">
        <v>5854</v>
      </c>
      <c r="G103" s="118"/>
      <c r="H103" s="118"/>
      <c r="I103" s="118"/>
      <c r="J103" s="118"/>
      <c r="K103" s="118">
        <v>0</v>
      </c>
      <c r="L103" s="119"/>
      <c r="M103" s="118"/>
      <c r="N103" s="118"/>
    </row>
    <row r="104" spans="2:14">
      <c r="B104" s="158">
        <v>31</v>
      </c>
      <c r="C104" s="120" t="s">
        <v>119</v>
      </c>
      <c r="D104" s="115">
        <v>120</v>
      </c>
      <c r="E104" s="120"/>
      <c r="F104" s="117">
        <v>120</v>
      </c>
      <c r="G104" s="118"/>
      <c r="H104" s="118"/>
      <c r="I104" s="118"/>
      <c r="J104" s="118"/>
      <c r="K104" s="118">
        <v>0</v>
      </c>
      <c r="L104" s="119"/>
      <c r="M104" s="118"/>
      <c r="N104" s="118"/>
    </row>
    <row r="105" spans="2:14" s="38" customFormat="1">
      <c r="B105" s="121" t="s">
        <v>86</v>
      </c>
      <c r="C105" s="121" t="s">
        <v>121</v>
      </c>
      <c r="D105" s="122">
        <v>52435</v>
      </c>
      <c r="E105" s="137">
        <v>0</v>
      </c>
      <c r="F105" s="137">
        <v>52435</v>
      </c>
      <c r="G105" s="138"/>
      <c r="H105" s="138"/>
      <c r="I105" s="138"/>
      <c r="J105" s="138"/>
      <c r="K105" s="138">
        <v>0</v>
      </c>
      <c r="L105" s="139"/>
      <c r="M105" s="138"/>
      <c r="N105" s="138"/>
    </row>
    <row r="106" spans="2:14">
      <c r="B106" s="120">
        <v>1</v>
      </c>
      <c r="C106" s="120" t="s">
        <v>41</v>
      </c>
      <c r="D106" s="115">
        <v>37435</v>
      </c>
      <c r="E106" s="120"/>
      <c r="F106" s="117">
        <v>37435</v>
      </c>
      <c r="G106" s="118"/>
      <c r="H106" s="118"/>
      <c r="I106" s="118"/>
      <c r="J106" s="118"/>
      <c r="K106" s="118">
        <v>0</v>
      </c>
      <c r="L106" s="119"/>
      <c r="M106" s="118"/>
      <c r="N106" s="118"/>
    </row>
    <row r="107" spans="2:14">
      <c r="B107" s="120"/>
      <c r="C107" s="120" t="s">
        <v>122</v>
      </c>
      <c r="D107" s="115">
        <v>1650</v>
      </c>
      <c r="E107" s="120"/>
      <c r="F107" s="117">
        <v>1650</v>
      </c>
      <c r="G107" s="118"/>
      <c r="H107" s="118"/>
      <c r="I107" s="118"/>
      <c r="J107" s="118"/>
      <c r="K107" s="118">
        <v>0</v>
      </c>
      <c r="L107" s="119"/>
      <c r="M107" s="118"/>
      <c r="N107" s="118"/>
    </row>
    <row r="108" spans="2:14" ht="31.5">
      <c r="B108" s="120"/>
      <c r="C108" s="120" t="s">
        <v>123</v>
      </c>
      <c r="D108" s="115">
        <v>3072</v>
      </c>
      <c r="E108" s="120"/>
      <c r="F108" s="117">
        <v>3072</v>
      </c>
      <c r="G108" s="118"/>
      <c r="H108" s="118"/>
      <c r="I108" s="118"/>
      <c r="J108" s="118"/>
      <c r="K108" s="118">
        <v>0</v>
      </c>
      <c r="L108" s="119"/>
      <c r="M108" s="118"/>
      <c r="N108" s="118"/>
    </row>
    <row r="109" spans="2:14">
      <c r="B109" s="120"/>
      <c r="C109" s="120" t="s">
        <v>124</v>
      </c>
      <c r="D109" s="115">
        <v>2307</v>
      </c>
      <c r="E109" s="120"/>
      <c r="F109" s="117">
        <v>2307</v>
      </c>
      <c r="G109" s="118"/>
      <c r="H109" s="118"/>
      <c r="I109" s="118"/>
      <c r="J109" s="118"/>
      <c r="K109" s="118">
        <v>0</v>
      </c>
      <c r="L109" s="119"/>
      <c r="M109" s="118"/>
      <c r="N109" s="118"/>
    </row>
    <row r="110" spans="2:14">
      <c r="B110" s="120"/>
      <c r="C110" s="120" t="s">
        <v>125</v>
      </c>
      <c r="D110" s="115">
        <v>2802</v>
      </c>
      <c r="E110" s="120"/>
      <c r="F110" s="117">
        <v>2802</v>
      </c>
      <c r="G110" s="118"/>
      <c r="H110" s="118"/>
      <c r="I110" s="118"/>
      <c r="J110" s="118"/>
      <c r="K110" s="118">
        <v>0</v>
      </c>
      <c r="L110" s="119"/>
      <c r="M110" s="118"/>
      <c r="N110" s="118"/>
    </row>
    <row r="111" spans="2:14">
      <c r="B111" s="120"/>
      <c r="C111" s="120" t="s">
        <v>126</v>
      </c>
      <c r="D111" s="115">
        <v>5602</v>
      </c>
      <c r="E111" s="120"/>
      <c r="F111" s="117">
        <v>5602</v>
      </c>
      <c r="G111" s="118"/>
      <c r="H111" s="118"/>
      <c r="I111" s="118"/>
      <c r="J111" s="118"/>
      <c r="K111" s="118">
        <v>0</v>
      </c>
      <c r="L111" s="119"/>
      <c r="M111" s="118"/>
      <c r="N111" s="118"/>
    </row>
    <row r="112" spans="2:14" ht="31.5">
      <c r="B112" s="120"/>
      <c r="C112" s="120" t="s">
        <v>127</v>
      </c>
      <c r="D112" s="115">
        <v>6297</v>
      </c>
      <c r="E112" s="120"/>
      <c r="F112" s="117">
        <v>6297</v>
      </c>
      <c r="G112" s="118"/>
      <c r="H112" s="118"/>
      <c r="I112" s="118"/>
      <c r="J112" s="118"/>
      <c r="K112" s="118">
        <v>0</v>
      </c>
      <c r="L112" s="119"/>
      <c r="M112" s="118"/>
      <c r="N112" s="118"/>
    </row>
    <row r="113" spans="2:14">
      <c r="B113" s="120"/>
      <c r="C113" s="120" t="s">
        <v>128</v>
      </c>
      <c r="D113" s="115">
        <v>270</v>
      </c>
      <c r="E113" s="120"/>
      <c r="F113" s="117">
        <v>270</v>
      </c>
      <c r="G113" s="118"/>
      <c r="H113" s="118"/>
      <c r="I113" s="118"/>
      <c r="J113" s="118"/>
      <c r="K113" s="118">
        <v>0</v>
      </c>
      <c r="L113" s="119"/>
      <c r="M113" s="118"/>
      <c r="N113" s="118"/>
    </row>
    <row r="114" spans="2:14" ht="31.5">
      <c r="B114" s="120"/>
      <c r="C114" s="120" t="s">
        <v>129</v>
      </c>
      <c r="D114" s="115">
        <v>2786</v>
      </c>
      <c r="E114" s="120"/>
      <c r="F114" s="117">
        <v>2786</v>
      </c>
      <c r="G114" s="118"/>
      <c r="H114" s="118"/>
      <c r="I114" s="118"/>
      <c r="J114" s="118"/>
      <c r="K114" s="118">
        <v>0</v>
      </c>
      <c r="L114" s="119"/>
      <c r="M114" s="118"/>
      <c r="N114" s="118"/>
    </row>
    <row r="115" spans="2:14" ht="31.5">
      <c r="B115" s="120"/>
      <c r="C115" s="120" t="s">
        <v>130</v>
      </c>
      <c r="D115" s="115">
        <v>3093</v>
      </c>
      <c r="E115" s="120"/>
      <c r="F115" s="117">
        <v>3093</v>
      </c>
      <c r="G115" s="118"/>
      <c r="H115" s="118"/>
      <c r="I115" s="118"/>
      <c r="J115" s="118"/>
      <c r="K115" s="118">
        <v>0</v>
      </c>
      <c r="L115" s="119"/>
      <c r="M115" s="118"/>
      <c r="N115" s="118"/>
    </row>
    <row r="116" spans="2:14" ht="31.5">
      <c r="B116" s="120"/>
      <c r="C116" s="120" t="s">
        <v>131</v>
      </c>
      <c r="D116" s="115">
        <v>1340</v>
      </c>
      <c r="E116" s="120"/>
      <c r="F116" s="117">
        <v>1340</v>
      </c>
      <c r="G116" s="118"/>
      <c r="H116" s="118"/>
      <c r="I116" s="118"/>
      <c r="J116" s="118"/>
      <c r="K116" s="118">
        <v>0</v>
      </c>
      <c r="L116" s="119"/>
      <c r="M116" s="118"/>
      <c r="N116" s="118"/>
    </row>
    <row r="117" spans="2:14" ht="31.5">
      <c r="B117" s="120"/>
      <c r="C117" s="120" t="s">
        <v>132</v>
      </c>
      <c r="D117" s="115">
        <v>6674</v>
      </c>
      <c r="E117" s="120"/>
      <c r="F117" s="117">
        <v>6674</v>
      </c>
      <c r="G117" s="118"/>
      <c r="H117" s="118"/>
      <c r="I117" s="118"/>
      <c r="J117" s="118"/>
      <c r="K117" s="118">
        <v>0</v>
      </c>
      <c r="L117" s="119"/>
      <c r="M117" s="118"/>
      <c r="N117" s="118"/>
    </row>
    <row r="118" spans="2:14" ht="31.5">
      <c r="B118" s="120"/>
      <c r="C118" s="120" t="s">
        <v>133</v>
      </c>
      <c r="D118" s="115">
        <v>1542</v>
      </c>
      <c r="E118" s="120"/>
      <c r="F118" s="117">
        <v>1542</v>
      </c>
      <c r="G118" s="118"/>
      <c r="H118" s="118"/>
      <c r="I118" s="118"/>
      <c r="J118" s="118"/>
      <c r="K118" s="118">
        <v>0</v>
      </c>
      <c r="L118" s="119"/>
      <c r="M118" s="118"/>
      <c r="N118" s="118"/>
    </row>
    <row r="119" spans="2:14" ht="31.5">
      <c r="B119" s="120">
        <v>2</v>
      </c>
      <c r="C119" s="120" t="s">
        <v>134</v>
      </c>
      <c r="D119" s="115">
        <v>15000</v>
      </c>
      <c r="E119" s="120"/>
      <c r="F119" s="117">
        <v>15000</v>
      </c>
      <c r="G119" s="118"/>
      <c r="H119" s="118"/>
      <c r="I119" s="118"/>
      <c r="J119" s="118"/>
      <c r="K119" s="118">
        <v>0</v>
      </c>
      <c r="L119" s="119"/>
      <c r="M119" s="118"/>
      <c r="N119" s="118"/>
    </row>
    <row r="120" spans="2:14" ht="63">
      <c r="B120" s="120"/>
      <c r="C120" s="120" t="s">
        <v>135</v>
      </c>
      <c r="D120" s="115">
        <v>10000</v>
      </c>
      <c r="E120" s="120"/>
      <c r="F120" s="117">
        <v>10000</v>
      </c>
      <c r="G120" s="118"/>
      <c r="H120" s="118"/>
      <c r="I120" s="118"/>
      <c r="J120" s="118"/>
      <c r="K120" s="118">
        <v>0</v>
      </c>
      <c r="L120" s="119"/>
      <c r="M120" s="118"/>
      <c r="N120" s="118"/>
    </row>
    <row r="121" spans="2:14" ht="47.25">
      <c r="B121" s="120"/>
      <c r="C121" s="120" t="s">
        <v>136</v>
      </c>
      <c r="D121" s="115">
        <v>5000</v>
      </c>
      <c r="E121" s="120"/>
      <c r="F121" s="117">
        <v>5000</v>
      </c>
      <c r="G121" s="118"/>
      <c r="H121" s="118"/>
      <c r="I121" s="118"/>
      <c r="J121" s="118"/>
      <c r="K121" s="118">
        <v>0</v>
      </c>
      <c r="L121" s="119"/>
      <c r="M121" s="118"/>
      <c r="N121" s="118"/>
    </row>
    <row r="122" spans="2:14" s="38" customFormat="1" ht="31.5">
      <c r="B122" s="121" t="s">
        <v>120</v>
      </c>
      <c r="C122" s="121" t="s">
        <v>138</v>
      </c>
      <c r="D122" s="137">
        <v>84215</v>
      </c>
      <c r="E122" s="137">
        <v>30000</v>
      </c>
      <c r="F122" s="137">
        <v>54215</v>
      </c>
      <c r="G122" s="138"/>
      <c r="H122" s="138"/>
      <c r="I122" s="138"/>
      <c r="J122" s="138"/>
      <c r="K122" s="138">
        <v>0</v>
      </c>
      <c r="L122" s="139"/>
      <c r="M122" s="138"/>
      <c r="N122" s="138"/>
    </row>
    <row r="123" spans="2:14" ht="31.5">
      <c r="B123" s="158">
        <v>1</v>
      </c>
      <c r="C123" s="120" t="s">
        <v>139</v>
      </c>
      <c r="D123" s="115">
        <v>2600</v>
      </c>
      <c r="E123" s="120"/>
      <c r="F123" s="117">
        <v>2600</v>
      </c>
      <c r="G123" s="118"/>
      <c r="H123" s="118"/>
      <c r="I123" s="118"/>
      <c r="J123" s="118"/>
      <c r="K123" s="118">
        <v>0</v>
      </c>
      <c r="L123" s="119"/>
      <c r="M123" s="118"/>
      <c r="N123" s="118"/>
    </row>
    <row r="124" spans="2:14" ht="31.5">
      <c r="B124" s="158">
        <v>2</v>
      </c>
      <c r="C124" s="120" t="s">
        <v>140</v>
      </c>
      <c r="D124" s="115">
        <v>421</v>
      </c>
      <c r="E124" s="120"/>
      <c r="F124" s="117">
        <v>421</v>
      </c>
      <c r="G124" s="118"/>
      <c r="H124" s="118"/>
      <c r="I124" s="118"/>
      <c r="J124" s="118"/>
      <c r="K124" s="118">
        <v>0</v>
      </c>
      <c r="L124" s="119"/>
      <c r="M124" s="118"/>
      <c r="N124" s="118"/>
    </row>
    <row r="125" spans="2:14" ht="63">
      <c r="B125" s="158">
        <v>3</v>
      </c>
      <c r="C125" s="120" t="s">
        <v>290</v>
      </c>
      <c r="D125" s="115">
        <v>30000</v>
      </c>
      <c r="E125" s="120">
        <v>30000</v>
      </c>
      <c r="F125" s="117"/>
      <c r="G125" s="118"/>
      <c r="H125" s="118"/>
      <c r="I125" s="118"/>
      <c r="J125" s="118"/>
      <c r="K125" s="118">
        <v>0</v>
      </c>
      <c r="L125" s="119"/>
      <c r="M125" s="118"/>
      <c r="N125" s="118"/>
    </row>
    <row r="126" spans="2:14" ht="31.5">
      <c r="B126" s="158">
        <v>4</v>
      </c>
      <c r="C126" s="120" t="s">
        <v>141</v>
      </c>
      <c r="D126" s="115">
        <v>30000</v>
      </c>
      <c r="E126" s="120"/>
      <c r="F126" s="117">
        <v>30000</v>
      </c>
      <c r="G126" s="118"/>
      <c r="H126" s="118"/>
      <c r="I126" s="118"/>
      <c r="J126" s="118"/>
      <c r="K126" s="118">
        <v>0</v>
      </c>
      <c r="L126" s="119"/>
      <c r="M126" s="118"/>
      <c r="N126" s="118"/>
    </row>
    <row r="127" spans="2:14">
      <c r="B127" s="158">
        <v>5</v>
      </c>
      <c r="C127" s="120" t="s">
        <v>142</v>
      </c>
      <c r="D127" s="115">
        <v>21194</v>
      </c>
      <c r="E127" s="120"/>
      <c r="F127" s="117">
        <v>21194</v>
      </c>
      <c r="G127" s="118"/>
      <c r="H127" s="118"/>
      <c r="I127" s="118"/>
      <c r="J127" s="118"/>
      <c r="K127" s="118">
        <v>0</v>
      </c>
      <c r="L127" s="119"/>
      <c r="M127" s="118"/>
      <c r="N127" s="118"/>
    </row>
    <row r="128" spans="2:14" ht="35.25" customHeight="1">
      <c r="B128" s="112" t="s">
        <v>137</v>
      </c>
      <c r="C128" s="113" t="s">
        <v>281</v>
      </c>
      <c r="D128" s="115">
        <v>0</v>
      </c>
      <c r="E128" s="112"/>
      <c r="F128" s="112"/>
      <c r="G128" s="112"/>
      <c r="H128" s="112"/>
      <c r="I128" s="112"/>
      <c r="J128" s="112"/>
      <c r="K128" s="118">
        <v>0</v>
      </c>
      <c r="L128" s="140"/>
      <c r="M128" s="112"/>
      <c r="N128" s="112"/>
    </row>
    <row r="129" spans="2:22" ht="30.75" customHeight="1">
      <c r="B129" s="112" t="s">
        <v>272</v>
      </c>
      <c r="C129" s="113" t="s">
        <v>282</v>
      </c>
      <c r="D129" s="115">
        <v>0</v>
      </c>
      <c r="E129" s="112"/>
      <c r="F129" s="112"/>
      <c r="G129" s="112"/>
      <c r="H129" s="112"/>
      <c r="I129" s="112"/>
      <c r="J129" s="112"/>
      <c r="K129" s="118">
        <v>0</v>
      </c>
      <c r="L129" s="140"/>
      <c r="M129" s="112"/>
      <c r="N129" s="112"/>
    </row>
    <row r="130" spans="2:22" ht="27.75" customHeight="1">
      <c r="B130" s="112" t="s">
        <v>274</v>
      </c>
      <c r="C130" s="113" t="s">
        <v>283</v>
      </c>
      <c r="D130" s="115">
        <v>0</v>
      </c>
      <c r="E130" s="112"/>
      <c r="F130" s="112"/>
      <c r="G130" s="112"/>
      <c r="H130" s="112"/>
      <c r="I130" s="112"/>
      <c r="J130" s="112"/>
      <c r="K130" s="118">
        <v>0</v>
      </c>
      <c r="L130" s="140"/>
      <c r="M130" s="112"/>
      <c r="N130" s="112"/>
    </row>
    <row r="131" spans="2:22" ht="30.75" customHeight="1">
      <c r="B131" s="112" t="s">
        <v>440</v>
      </c>
      <c r="C131" s="113" t="s">
        <v>284</v>
      </c>
      <c r="D131" s="115">
        <v>0</v>
      </c>
      <c r="E131" s="112"/>
      <c r="F131" s="112"/>
      <c r="G131" s="112"/>
      <c r="H131" s="112"/>
      <c r="I131" s="112"/>
      <c r="J131" s="112"/>
      <c r="K131" s="118">
        <v>0</v>
      </c>
      <c r="L131" s="140"/>
      <c r="M131" s="112"/>
      <c r="N131" s="112"/>
    </row>
    <row r="132" spans="2:22" s="147" customFormat="1" ht="25.5" customHeight="1">
      <c r="B132" s="112" t="s">
        <v>441</v>
      </c>
      <c r="C132" s="141" t="s">
        <v>291</v>
      </c>
      <c r="D132" s="142">
        <v>192403</v>
      </c>
      <c r="E132" s="112"/>
      <c r="F132" s="112"/>
      <c r="G132" s="112"/>
      <c r="H132" s="112"/>
      <c r="I132" s="112"/>
      <c r="J132" s="112"/>
      <c r="K132" s="143">
        <v>192403</v>
      </c>
      <c r="L132" s="144">
        <v>192403</v>
      </c>
      <c r="M132" s="112"/>
      <c r="N132" s="112"/>
      <c r="O132" s="145"/>
      <c r="P132" s="146"/>
      <c r="Q132" s="146"/>
      <c r="R132" s="146"/>
      <c r="S132" s="146"/>
      <c r="T132" s="146"/>
      <c r="U132" s="146"/>
      <c r="V132" s="146"/>
    </row>
    <row r="133" spans="2:22" s="147" customFormat="1" ht="35.25" customHeight="1">
      <c r="B133" s="112" t="s">
        <v>442</v>
      </c>
      <c r="C133" s="148" t="s">
        <v>444</v>
      </c>
      <c r="D133" s="142">
        <v>43397</v>
      </c>
      <c r="E133" s="112"/>
      <c r="F133" s="112"/>
      <c r="G133" s="112"/>
      <c r="H133" s="112"/>
      <c r="I133" s="112"/>
      <c r="J133" s="112"/>
      <c r="K133" s="143">
        <v>43397</v>
      </c>
      <c r="L133" s="144">
        <v>43397</v>
      </c>
      <c r="M133" s="112"/>
      <c r="N133" s="112"/>
      <c r="O133" s="149"/>
      <c r="P133" s="149"/>
      <c r="Q133" s="149"/>
      <c r="R133" s="149"/>
      <c r="S133" s="149"/>
      <c r="T133" s="149"/>
      <c r="U133" s="149"/>
      <c r="V133" s="149"/>
    </row>
    <row r="134" spans="2:22" ht="34.5" customHeight="1">
      <c r="B134" s="150" t="s">
        <v>443</v>
      </c>
      <c r="C134" s="151" t="s">
        <v>286</v>
      </c>
      <c r="D134" s="152">
        <v>0</v>
      </c>
      <c r="E134" s="150"/>
      <c r="F134" s="150"/>
      <c r="G134" s="150"/>
      <c r="H134" s="150"/>
      <c r="I134" s="150"/>
      <c r="J134" s="150"/>
      <c r="K134" s="153">
        <v>0</v>
      </c>
      <c r="L134" s="154"/>
      <c r="M134" s="150"/>
      <c r="N134" s="150"/>
    </row>
  </sheetData>
  <mergeCells count="16">
    <mergeCell ref="N6:N7"/>
    <mergeCell ref="G6:G7"/>
    <mergeCell ref="H6:H7"/>
    <mergeCell ref="I6:I7"/>
    <mergeCell ref="J6:J7"/>
    <mergeCell ref="K6:M6"/>
    <mergeCell ref="B6:B7"/>
    <mergeCell ref="C6:C7"/>
    <mergeCell ref="D6:D7"/>
    <mergeCell ref="E6:E7"/>
    <mergeCell ref="F6:F7"/>
    <mergeCell ref="B4:N4"/>
    <mergeCell ref="B1:C1"/>
    <mergeCell ref="M1:N1"/>
    <mergeCell ref="B2:N2"/>
    <mergeCell ref="B3:N3"/>
  </mergeCells>
  <pageMargins left="0.7" right="0.7" top="0.42" bottom="0.43" header="0.3" footer="0.3"/>
  <pageSetup paperSize="9"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9"/>
  <sheetViews>
    <sheetView zoomScale="90" zoomScaleNormal="90" workbookViewId="0">
      <selection activeCell="A4" sqref="A4:C4"/>
    </sheetView>
  </sheetViews>
  <sheetFormatPr defaultColWidth="9.140625" defaultRowHeight="15"/>
  <cols>
    <col min="1" max="1" width="4.7109375" style="175" customWidth="1"/>
    <col min="2" max="2" width="39" style="175" customWidth="1"/>
    <col min="3" max="3" width="10.140625" style="175" bestFit="1" customWidth="1"/>
    <col min="4" max="7" width="9.28515625" style="175" bestFit="1" customWidth="1"/>
    <col min="8" max="8" width="10.7109375" style="175" customWidth="1"/>
    <col min="9" max="9" width="9.140625" style="175"/>
    <col min="10" max="10" width="9.28515625" style="175" bestFit="1" customWidth="1"/>
    <col min="11" max="11" width="10.140625" style="175" bestFit="1" customWidth="1"/>
    <col min="12" max="12" width="9.28515625" style="175" bestFit="1" customWidth="1"/>
    <col min="13" max="13" width="10.42578125" style="175" customWidth="1"/>
    <col min="14" max="14" width="11.28515625" style="175" customWidth="1"/>
    <col min="15" max="15" width="9.28515625" style="175" bestFit="1" customWidth="1"/>
    <col min="16" max="16" width="9.140625" style="175"/>
    <col min="17" max="17" width="10.140625" style="175" bestFit="1" customWidth="1"/>
    <col min="18" max="16384" width="9.140625" style="175"/>
  </cols>
  <sheetData>
    <row r="1" spans="1:17" ht="18" customHeight="1">
      <c r="A1" s="327" t="s">
        <v>143</v>
      </c>
      <c r="B1" s="327"/>
      <c r="N1" s="159" t="s">
        <v>292</v>
      </c>
      <c r="O1" s="159"/>
      <c r="P1" s="176"/>
    </row>
    <row r="2" spans="1:17">
      <c r="A2" s="328" t="s">
        <v>399</v>
      </c>
      <c r="B2" s="328"/>
      <c r="C2" s="328"/>
      <c r="D2" s="328"/>
      <c r="E2" s="328"/>
      <c r="F2" s="328"/>
      <c r="G2" s="328"/>
      <c r="H2" s="328"/>
      <c r="I2" s="328"/>
      <c r="J2" s="328"/>
      <c r="K2" s="328"/>
      <c r="L2" s="328"/>
      <c r="M2" s="328"/>
      <c r="N2" s="328"/>
      <c r="O2" s="328"/>
      <c r="P2" s="328"/>
    </row>
    <row r="3" spans="1:17">
      <c r="A3" s="329" t="s">
        <v>146</v>
      </c>
      <c r="B3" s="329"/>
      <c r="C3" s="329"/>
      <c r="D3" s="329"/>
      <c r="E3" s="329"/>
      <c r="F3" s="329"/>
      <c r="G3" s="329"/>
      <c r="H3" s="329"/>
      <c r="I3" s="329"/>
      <c r="J3" s="329"/>
      <c r="K3" s="329"/>
      <c r="L3" s="329"/>
      <c r="M3" s="329"/>
      <c r="N3" s="329"/>
      <c r="O3" s="329"/>
      <c r="P3" s="329"/>
    </row>
    <row r="4" spans="1:17">
      <c r="A4" s="314" t="s">
        <v>1123</v>
      </c>
      <c r="B4" s="314"/>
      <c r="C4" s="314"/>
      <c r="D4" s="314"/>
      <c r="E4" s="314"/>
      <c r="F4" s="314"/>
      <c r="G4" s="314"/>
      <c r="H4" s="314"/>
      <c r="I4" s="314"/>
      <c r="J4" s="314"/>
      <c r="K4" s="314"/>
      <c r="L4" s="314"/>
      <c r="M4" s="314"/>
      <c r="N4" s="314"/>
      <c r="O4" s="314"/>
      <c r="P4" s="314"/>
    </row>
    <row r="6" spans="1:17" ht="15.75" customHeight="1">
      <c r="A6" s="326" t="s">
        <v>4</v>
      </c>
      <c r="B6" s="326" t="s">
        <v>278</v>
      </c>
      <c r="C6" s="326" t="s">
        <v>36</v>
      </c>
      <c r="D6" s="330" t="s">
        <v>293</v>
      </c>
      <c r="E6" s="331"/>
      <c r="F6" s="331"/>
      <c r="G6" s="331"/>
      <c r="H6" s="331"/>
      <c r="I6" s="331"/>
      <c r="J6" s="331"/>
      <c r="K6" s="331"/>
      <c r="L6" s="331"/>
      <c r="M6" s="331"/>
      <c r="N6" s="331"/>
      <c r="O6" s="331"/>
      <c r="P6" s="332"/>
    </row>
    <row r="7" spans="1:17" ht="37.5" customHeight="1">
      <c r="A7" s="326"/>
      <c r="B7" s="326"/>
      <c r="C7" s="326"/>
      <c r="D7" s="326" t="s">
        <v>294</v>
      </c>
      <c r="E7" s="326" t="s">
        <v>295</v>
      </c>
      <c r="F7" s="326" t="s">
        <v>296</v>
      </c>
      <c r="G7" s="326" t="s">
        <v>297</v>
      </c>
      <c r="H7" s="326" t="s">
        <v>298</v>
      </c>
      <c r="I7" s="326" t="s">
        <v>299</v>
      </c>
      <c r="J7" s="326" t="s">
        <v>300</v>
      </c>
      <c r="K7" s="326" t="s">
        <v>301</v>
      </c>
      <c r="L7" s="326" t="s">
        <v>293</v>
      </c>
      <c r="M7" s="326"/>
      <c r="N7" s="326" t="s">
        <v>302</v>
      </c>
      <c r="O7" s="326" t="s">
        <v>446</v>
      </c>
      <c r="P7" s="326" t="s">
        <v>303</v>
      </c>
    </row>
    <row r="8" spans="1:17" ht="128.25">
      <c r="A8" s="326"/>
      <c r="B8" s="326"/>
      <c r="C8" s="326"/>
      <c r="D8" s="326"/>
      <c r="E8" s="326"/>
      <c r="F8" s="326"/>
      <c r="G8" s="326"/>
      <c r="H8" s="326"/>
      <c r="I8" s="326"/>
      <c r="J8" s="326"/>
      <c r="K8" s="326"/>
      <c r="L8" s="155" t="s">
        <v>304</v>
      </c>
      <c r="M8" s="155" t="s">
        <v>305</v>
      </c>
      <c r="N8" s="326"/>
      <c r="O8" s="326"/>
      <c r="P8" s="326"/>
    </row>
    <row r="9" spans="1:17">
      <c r="A9" s="177" t="s">
        <v>20</v>
      </c>
      <c r="B9" s="177" t="s">
        <v>21</v>
      </c>
      <c r="C9" s="177">
        <v>1</v>
      </c>
      <c r="D9" s="177">
        <v>2</v>
      </c>
      <c r="E9" s="177">
        <v>3</v>
      </c>
      <c r="F9" s="177">
        <v>4</v>
      </c>
      <c r="G9" s="177">
        <v>5</v>
      </c>
      <c r="H9" s="177">
        <v>6</v>
      </c>
      <c r="I9" s="177">
        <v>7</v>
      </c>
      <c r="J9" s="177">
        <v>8</v>
      </c>
      <c r="K9" s="177">
        <v>9</v>
      </c>
      <c r="L9" s="177">
        <v>10</v>
      </c>
      <c r="M9" s="177">
        <v>11</v>
      </c>
      <c r="N9" s="177">
        <v>12</v>
      </c>
      <c r="O9" s="177">
        <v>13</v>
      </c>
      <c r="P9" s="177">
        <v>14</v>
      </c>
    </row>
    <row r="10" spans="1:17" s="163" customFormat="1">
      <c r="A10" s="160"/>
      <c r="B10" s="160" t="s">
        <v>346</v>
      </c>
      <c r="C10" s="161">
        <f t="shared" ref="C10:H10" si="0">SUM(C11:C49)</f>
        <v>4709973</v>
      </c>
      <c r="D10" s="161">
        <f t="shared" si="0"/>
        <v>192300</v>
      </c>
      <c r="E10" s="161">
        <f t="shared" si="0"/>
        <v>5000</v>
      </c>
      <c r="F10" s="161">
        <f t="shared" si="0"/>
        <v>12700</v>
      </c>
      <c r="G10" s="161">
        <f t="shared" si="0"/>
        <v>19000</v>
      </c>
      <c r="H10" s="161">
        <f t="shared" si="0"/>
        <v>20000</v>
      </c>
      <c r="I10" s="161"/>
      <c r="J10" s="161">
        <f>SUM(J11:J49)</f>
        <v>5700</v>
      </c>
      <c r="K10" s="161">
        <f>SUM(K11:K49)</f>
        <v>4383091</v>
      </c>
      <c r="L10" s="161">
        <f>SUM(L11:L49)</f>
        <v>217548</v>
      </c>
      <c r="M10" s="161">
        <f>SUM(M11:M49)</f>
        <v>267736</v>
      </c>
      <c r="N10" s="161">
        <f t="shared" ref="N10" si="1">SUM(N11:N49)</f>
        <v>45782</v>
      </c>
      <c r="O10" s="161">
        <f>SUM(O11:O49)</f>
        <v>26400</v>
      </c>
      <c r="P10" s="161"/>
      <c r="Q10" s="162"/>
    </row>
    <row r="11" spans="1:17">
      <c r="A11" s="164">
        <v>1</v>
      </c>
      <c r="B11" s="165" t="s">
        <v>410</v>
      </c>
      <c r="C11" s="166">
        <v>45378</v>
      </c>
      <c r="D11" s="166">
        <v>10600</v>
      </c>
      <c r="E11" s="166">
        <v>0</v>
      </c>
      <c r="F11" s="166">
        <v>0</v>
      </c>
      <c r="G11" s="166">
        <v>0</v>
      </c>
      <c r="H11" s="166">
        <v>0</v>
      </c>
      <c r="I11" s="166"/>
      <c r="J11" s="166">
        <v>0</v>
      </c>
      <c r="K11" s="166">
        <v>28778</v>
      </c>
      <c r="L11" s="166">
        <v>6680</v>
      </c>
      <c r="M11" s="166">
        <v>6728</v>
      </c>
      <c r="N11" s="166">
        <v>0</v>
      </c>
      <c r="O11" s="166">
        <v>6000</v>
      </c>
      <c r="P11" s="166"/>
    </row>
    <row r="12" spans="1:17" hidden="1">
      <c r="A12" s="164">
        <v>2</v>
      </c>
      <c r="B12" s="165" t="s">
        <v>447</v>
      </c>
      <c r="C12" s="166">
        <v>8000</v>
      </c>
      <c r="D12" s="166">
        <v>0</v>
      </c>
      <c r="E12" s="166">
        <v>0</v>
      </c>
      <c r="F12" s="166">
        <v>0</v>
      </c>
      <c r="G12" s="166">
        <v>0</v>
      </c>
      <c r="H12" s="166">
        <v>0</v>
      </c>
      <c r="I12" s="166"/>
      <c r="J12" s="166">
        <v>0</v>
      </c>
      <c r="K12" s="166">
        <v>0</v>
      </c>
      <c r="L12" s="166">
        <v>0</v>
      </c>
      <c r="M12" s="166">
        <v>0</v>
      </c>
      <c r="N12" s="166">
        <v>0</v>
      </c>
      <c r="O12" s="166">
        <v>8000</v>
      </c>
      <c r="P12" s="166"/>
    </row>
    <row r="13" spans="1:17" hidden="1">
      <c r="A13" s="164">
        <v>3</v>
      </c>
      <c r="B13" s="165" t="s">
        <v>448</v>
      </c>
      <c r="C13" s="166">
        <v>2838</v>
      </c>
      <c r="D13" s="166">
        <v>0</v>
      </c>
      <c r="E13" s="166">
        <v>0</v>
      </c>
      <c r="F13" s="166">
        <v>0</v>
      </c>
      <c r="G13" s="166">
        <v>0</v>
      </c>
      <c r="H13" s="166">
        <v>0</v>
      </c>
      <c r="I13" s="166"/>
      <c r="J13" s="166">
        <v>0</v>
      </c>
      <c r="K13" s="166">
        <v>438</v>
      </c>
      <c r="L13" s="166">
        <v>0</v>
      </c>
      <c r="M13" s="166">
        <v>0</v>
      </c>
      <c r="N13" s="166">
        <v>0</v>
      </c>
      <c r="O13" s="166">
        <v>2400</v>
      </c>
      <c r="P13" s="166"/>
    </row>
    <row r="14" spans="1:17" hidden="1">
      <c r="A14" s="164">
        <v>4</v>
      </c>
      <c r="B14" s="165" t="s">
        <v>43</v>
      </c>
      <c r="C14" s="166">
        <v>10000</v>
      </c>
      <c r="D14" s="166">
        <v>0</v>
      </c>
      <c r="E14" s="166">
        <v>0</v>
      </c>
      <c r="F14" s="166">
        <v>0</v>
      </c>
      <c r="G14" s="166">
        <v>0</v>
      </c>
      <c r="H14" s="166">
        <v>0</v>
      </c>
      <c r="I14" s="166"/>
      <c r="J14" s="166">
        <v>0</v>
      </c>
      <c r="K14" s="166">
        <v>0</v>
      </c>
      <c r="L14" s="166">
        <v>0</v>
      </c>
      <c r="M14" s="166">
        <v>0</v>
      </c>
      <c r="N14" s="166">
        <v>0</v>
      </c>
      <c r="O14" s="166">
        <v>10000</v>
      </c>
      <c r="P14" s="166"/>
    </row>
    <row r="15" spans="1:17">
      <c r="A15" s="164">
        <v>2</v>
      </c>
      <c r="B15" s="165" t="s">
        <v>403</v>
      </c>
      <c r="C15" s="166">
        <v>184420</v>
      </c>
      <c r="D15" s="166">
        <v>50500</v>
      </c>
      <c r="E15" s="166">
        <v>0</v>
      </c>
      <c r="F15" s="166">
        <v>12700</v>
      </c>
      <c r="G15" s="166">
        <v>5000</v>
      </c>
      <c r="H15" s="166">
        <v>20000</v>
      </c>
      <c r="I15" s="166"/>
      <c r="J15" s="166">
        <v>0</v>
      </c>
      <c r="K15" s="166">
        <v>66438</v>
      </c>
      <c r="L15" s="166">
        <v>15200</v>
      </c>
      <c r="M15" s="166">
        <v>0</v>
      </c>
      <c r="N15" s="166">
        <v>29782</v>
      </c>
      <c r="O15" s="166">
        <v>0</v>
      </c>
      <c r="P15" s="166"/>
    </row>
    <row r="16" spans="1:17">
      <c r="A16" s="164">
        <v>3</v>
      </c>
      <c r="B16" s="165" t="s">
        <v>415</v>
      </c>
      <c r="C16" s="166">
        <v>68643</v>
      </c>
      <c r="D16" s="166">
        <v>0</v>
      </c>
      <c r="E16" s="166">
        <v>0</v>
      </c>
      <c r="F16" s="166">
        <v>0</v>
      </c>
      <c r="G16" s="166">
        <v>0</v>
      </c>
      <c r="H16" s="166">
        <v>0</v>
      </c>
      <c r="I16" s="166"/>
      <c r="J16" s="166">
        <v>0</v>
      </c>
      <c r="K16" s="166">
        <v>68643</v>
      </c>
      <c r="L16" s="166">
        <v>32000</v>
      </c>
      <c r="M16" s="166">
        <v>0</v>
      </c>
      <c r="N16" s="166">
        <v>0</v>
      </c>
      <c r="O16" s="166">
        <v>0</v>
      </c>
      <c r="P16" s="166"/>
    </row>
    <row r="17" spans="1:16">
      <c r="A17" s="164">
        <v>4</v>
      </c>
      <c r="B17" s="165" t="s">
        <v>418</v>
      </c>
      <c r="C17" s="166">
        <v>4000</v>
      </c>
      <c r="D17" s="166">
        <v>0</v>
      </c>
      <c r="E17" s="166">
        <v>0</v>
      </c>
      <c r="F17" s="166">
        <v>0</v>
      </c>
      <c r="G17" s="166">
        <v>4000</v>
      </c>
      <c r="H17" s="166">
        <v>0</v>
      </c>
      <c r="I17" s="166"/>
      <c r="J17" s="166">
        <v>0</v>
      </c>
      <c r="K17" s="166">
        <v>0</v>
      </c>
      <c r="L17" s="166">
        <v>0</v>
      </c>
      <c r="M17" s="166">
        <v>0</v>
      </c>
      <c r="N17" s="166">
        <v>0</v>
      </c>
      <c r="O17" s="166">
        <v>0</v>
      </c>
      <c r="P17" s="166"/>
    </row>
    <row r="18" spans="1:16">
      <c r="A18" s="164">
        <v>5</v>
      </c>
      <c r="B18" s="165" t="s">
        <v>406</v>
      </c>
      <c r="C18" s="166">
        <v>38300</v>
      </c>
      <c r="D18" s="166">
        <v>2500</v>
      </c>
      <c r="E18" s="166">
        <v>0</v>
      </c>
      <c r="F18" s="166">
        <v>0</v>
      </c>
      <c r="G18" s="166">
        <v>0</v>
      </c>
      <c r="H18" s="166">
        <v>0</v>
      </c>
      <c r="I18" s="166"/>
      <c r="J18" s="166">
        <v>0</v>
      </c>
      <c r="K18" s="166">
        <v>35800</v>
      </c>
      <c r="L18" s="166">
        <v>29800</v>
      </c>
      <c r="M18" s="166">
        <v>6000</v>
      </c>
      <c r="N18" s="166">
        <v>0</v>
      </c>
      <c r="O18" s="166">
        <v>0</v>
      </c>
      <c r="P18" s="166"/>
    </row>
    <row r="19" spans="1:16">
      <c r="A19" s="164">
        <v>6</v>
      </c>
      <c r="B19" s="167" t="s">
        <v>407</v>
      </c>
      <c r="C19" s="166">
        <v>40267</v>
      </c>
      <c r="D19" s="166">
        <v>9700</v>
      </c>
      <c r="E19" s="166">
        <v>0</v>
      </c>
      <c r="F19" s="166">
        <v>0</v>
      </c>
      <c r="G19" s="166">
        <v>0</v>
      </c>
      <c r="H19" s="166">
        <v>0</v>
      </c>
      <c r="I19" s="166"/>
      <c r="J19" s="166">
        <v>0</v>
      </c>
      <c r="K19" s="166">
        <v>28567</v>
      </c>
      <c r="L19" s="166">
        <v>6034</v>
      </c>
      <c r="M19" s="166">
        <v>1273</v>
      </c>
      <c r="N19" s="166">
        <v>2000</v>
      </c>
      <c r="O19" s="166">
        <v>0</v>
      </c>
      <c r="P19" s="166"/>
    </row>
    <row r="20" spans="1:16">
      <c r="A20" s="164">
        <v>7</v>
      </c>
      <c r="B20" s="167" t="s">
        <v>409</v>
      </c>
      <c r="C20" s="166">
        <v>30148</v>
      </c>
      <c r="D20" s="166">
        <v>9700</v>
      </c>
      <c r="E20" s="166">
        <v>0</v>
      </c>
      <c r="F20" s="166">
        <v>0</v>
      </c>
      <c r="G20" s="166">
        <v>0</v>
      </c>
      <c r="H20" s="166">
        <v>0</v>
      </c>
      <c r="I20" s="166"/>
      <c r="J20" s="166">
        <v>0</v>
      </c>
      <c r="K20" s="166">
        <v>20448</v>
      </c>
      <c r="L20" s="166">
        <v>2000</v>
      </c>
      <c r="M20" s="166">
        <v>1000</v>
      </c>
      <c r="N20" s="166">
        <v>0</v>
      </c>
      <c r="O20" s="166">
        <v>0</v>
      </c>
      <c r="P20" s="166"/>
    </row>
    <row r="21" spans="1:16">
      <c r="A21" s="164">
        <v>8</v>
      </c>
      <c r="B21" s="167" t="s">
        <v>413</v>
      </c>
      <c r="C21" s="166">
        <v>138750</v>
      </c>
      <c r="D21" s="166">
        <v>0</v>
      </c>
      <c r="E21" s="166">
        <v>0</v>
      </c>
      <c r="F21" s="166">
        <v>0</v>
      </c>
      <c r="G21" s="166">
        <v>0</v>
      </c>
      <c r="H21" s="166">
        <v>0</v>
      </c>
      <c r="I21" s="166"/>
      <c r="J21" s="166">
        <v>0</v>
      </c>
      <c r="K21" s="166">
        <v>138750</v>
      </c>
      <c r="L21" s="166">
        <v>51500</v>
      </c>
      <c r="M21" s="166">
        <v>76000</v>
      </c>
      <c r="N21" s="166">
        <v>0</v>
      </c>
      <c r="O21" s="166">
        <v>0</v>
      </c>
      <c r="P21" s="166"/>
    </row>
    <row r="22" spans="1:16">
      <c r="A22" s="164">
        <v>9</v>
      </c>
      <c r="B22" s="165" t="s">
        <v>419</v>
      </c>
      <c r="C22" s="166">
        <v>14000</v>
      </c>
      <c r="D22" s="166">
        <v>0</v>
      </c>
      <c r="E22" s="166">
        <v>0</v>
      </c>
      <c r="F22" s="166">
        <v>0</v>
      </c>
      <c r="G22" s="166">
        <v>0</v>
      </c>
      <c r="H22" s="166">
        <v>0</v>
      </c>
      <c r="I22" s="166"/>
      <c r="J22" s="166">
        <v>0</v>
      </c>
      <c r="K22" s="166">
        <v>14000</v>
      </c>
      <c r="L22" s="166">
        <v>0</v>
      </c>
      <c r="M22" s="166">
        <v>14000</v>
      </c>
      <c r="N22" s="166">
        <v>0</v>
      </c>
      <c r="O22" s="166">
        <v>0</v>
      </c>
      <c r="P22" s="166"/>
    </row>
    <row r="23" spans="1:16">
      <c r="A23" s="164">
        <v>10</v>
      </c>
      <c r="B23" s="167" t="s">
        <v>420</v>
      </c>
      <c r="C23" s="166">
        <v>164600</v>
      </c>
      <c r="D23" s="166">
        <v>0</v>
      </c>
      <c r="E23" s="166">
        <v>0</v>
      </c>
      <c r="F23" s="166">
        <v>0</v>
      </c>
      <c r="G23" s="166">
        <v>0</v>
      </c>
      <c r="H23" s="166">
        <v>0</v>
      </c>
      <c r="I23" s="166"/>
      <c r="J23" s="166">
        <v>0</v>
      </c>
      <c r="K23" s="166">
        <v>164600</v>
      </c>
      <c r="L23" s="166">
        <v>4000</v>
      </c>
      <c r="M23" s="166">
        <v>150000</v>
      </c>
      <c r="N23" s="166">
        <v>0</v>
      </c>
      <c r="O23" s="166">
        <v>0</v>
      </c>
      <c r="P23" s="166"/>
    </row>
    <row r="24" spans="1:16">
      <c r="A24" s="164">
        <v>11</v>
      </c>
      <c r="B24" s="167" t="s">
        <v>411</v>
      </c>
      <c r="C24" s="166">
        <v>21245</v>
      </c>
      <c r="D24" s="166">
        <v>7400</v>
      </c>
      <c r="E24" s="166">
        <v>0</v>
      </c>
      <c r="F24" s="166">
        <v>0</v>
      </c>
      <c r="G24" s="166">
        <v>0</v>
      </c>
      <c r="H24" s="166">
        <v>0</v>
      </c>
      <c r="I24" s="166"/>
      <c r="J24" s="166">
        <v>0</v>
      </c>
      <c r="K24" s="166">
        <v>13845</v>
      </c>
      <c r="L24" s="166">
        <v>6800</v>
      </c>
      <c r="M24" s="166">
        <v>0</v>
      </c>
      <c r="N24" s="166">
        <v>0</v>
      </c>
      <c r="O24" s="166">
        <v>0</v>
      </c>
      <c r="P24" s="166"/>
    </row>
    <row r="25" spans="1:16">
      <c r="A25" s="164">
        <v>12</v>
      </c>
      <c r="B25" s="167" t="s">
        <v>405</v>
      </c>
      <c r="C25" s="166">
        <v>30224</v>
      </c>
      <c r="D25" s="166">
        <v>8600</v>
      </c>
      <c r="E25" s="166">
        <v>0</v>
      </c>
      <c r="F25" s="166">
        <v>0</v>
      </c>
      <c r="G25" s="166">
        <v>0</v>
      </c>
      <c r="H25" s="166">
        <v>0</v>
      </c>
      <c r="I25" s="166"/>
      <c r="J25" s="166">
        <v>0</v>
      </c>
      <c r="K25" s="166">
        <v>21624</v>
      </c>
      <c r="L25" s="166">
        <v>14608</v>
      </c>
      <c r="M25" s="166">
        <v>0</v>
      </c>
      <c r="N25" s="166">
        <v>0</v>
      </c>
      <c r="O25" s="166">
        <v>0</v>
      </c>
      <c r="P25" s="166"/>
    </row>
    <row r="26" spans="1:16">
      <c r="A26" s="164">
        <v>13</v>
      </c>
      <c r="B26" s="167" t="s">
        <v>406</v>
      </c>
      <c r="C26" s="166">
        <v>37461</v>
      </c>
      <c r="D26" s="166">
        <v>7400</v>
      </c>
      <c r="E26" s="166">
        <v>0</v>
      </c>
      <c r="F26" s="166">
        <v>0</v>
      </c>
      <c r="G26" s="166">
        <v>0</v>
      </c>
      <c r="H26" s="166">
        <v>0</v>
      </c>
      <c r="I26" s="166"/>
      <c r="J26" s="166">
        <v>0</v>
      </c>
      <c r="K26" s="166">
        <v>30061</v>
      </c>
      <c r="L26" s="166">
        <v>8000</v>
      </c>
      <c r="M26" s="166">
        <v>0</v>
      </c>
      <c r="N26" s="166">
        <v>0</v>
      </c>
      <c r="O26" s="166">
        <v>0</v>
      </c>
      <c r="P26" s="166"/>
    </row>
    <row r="27" spans="1:16">
      <c r="A27" s="164">
        <v>14</v>
      </c>
      <c r="B27" s="167" t="s">
        <v>414</v>
      </c>
      <c r="C27" s="166">
        <v>69075</v>
      </c>
      <c r="D27" s="166">
        <v>10600</v>
      </c>
      <c r="E27" s="166">
        <v>0</v>
      </c>
      <c r="F27" s="166">
        <v>0</v>
      </c>
      <c r="G27" s="166">
        <v>0</v>
      </c>
      <c r="H27" s="166">
        <v>0</v>
      </c>
      <c r="I27" s="166"/>
      <c r="J27" s="166">
        <v>0</v>
      </c>
      <c r="K27" s="166">
        <v>58475</v>
      </c>
      <c r="L27" s="166">
        <v>13565</v>
      </c>
      <c r="M27" s="166">
        <v>0</v>
      </c>
      <c r="N27" s="166">
        <v>0</v>
      </c>
      <c r="O27" s="166">
        <v>0</v>
      </c>
      <c r="P27" s="166"/>
    </row>
    <row r="28" spans="1:16">
      <c r="A28" s="164">
        <v>15</v>
      </c>
      <c r="B28" s="165" t="s">
        <v>412</v>
      </c>
      <c r="C28" s="166">
        <v>22000</v>
      </c>
      <c r="D28" s="166">
        <v>3500</v>
      </c>
      <c r="E28" s="166">
        <v>0</v>
      </c>
      <c r="F28" s="166">
        <v>0</v>
      </c>
      <c r="G28" s="166">
        <v>10000</v>
      </c>
      <c r="H28" s="166">
        <v>0</v>
      </c>
      <c r="I28" s="166"/>
      <c r="J28" s="166">
        <v>0</v>
      </c>
      <c r="K28" s="166">
        <v>8500</v>
      </c>
      <c r="L28" s="166">
        <v>8500</v>
      </c>
      <c r="M28" s="166">
        <v>0</v>
      </c>
      <c r="N28" s="166">
        <v>0</v>
      </c>
      <c r="O28" s="166">
        <v>0</v>
      </c>
      <c r="P28" s="166"/>
    </row>
    <row r="29" spans="1:16">
      <c r="A29" s="164">
        <v>16</v>
      </c>
      <c r="B29" s="167" t="s">
        <v>404</v>
      </c>
      <c r="C29" s="166">
        <v>52901</v>
      </c>
      <c r="D29" s="166">
        <v>10600</v>
      </c>
      <c r="E29" s="166">
        <v>0</v>
      </c>
      <c r="F29" s="166">
        <v>0</v>
      </c>
      <c r="G29" s="166">
        <v>0</v>
      </c>
      <c r="H29" s="166">
        <v>0</v>
      </c>
      <c r="I29" s="166"/>
      <c r="J29" s="166">
        <v>0</v>
      </c>
      <c r="K29" s="166">
        <v>42301</v>
      </c>
      <c r="L29" s="166">
        <v>5960</v>
      </c>
      <c r="M29" s="166">
        <v>4415</v>
      </c>
      <c r="N29" s="166">
        <v>0</v>
      </c>
      <c r="O29" s="166">
        <v>0</v>
      </c>
      <c r="P29" s="166"/>
    </row>
    <row r="30" spans="1:16">
      <c r="A30" s="164">
        <v>17</v>
      </c>
      <c r="B30" s="167" t="s">
        <v>408</v>
      </c>
      <c r="C30" s="166">
        <v>48011</v>
      </c>
      <c r="D30" s="166">
        <v>10700</v>
      </c>
      <c r="E30" s="166">
        <v>0</v>
      </c>
      <c r="F30" s="166">
        <v>0</v>
      </c>
      <c r="G30" s="166">
        <v>0</v>
      </c>
      <c r="H30" s="166">
        <v>0</v>
      </c>
      <c r="I30" s="166"/>
      <c r="J30" s="166">
        <v>0</v>
      </c>
      <c r="K30" s="166">
        <v>31311</v>
      </c>
      <c r="L30" s="166">
        <v>371</v>
      </c>
      <c r="M30" s="166">
        <v>820</v>
      </c>
      <c r="N30" s="166">
        <v>6000</v>
      </c>
      <c r="O30" s="166">
        <v>0</v>
      </c>
      <c r="P30" s="166"/>
    </row>
    <row r="31" spans="1:16">
      <c r="A31" s="164">
        <v>18</v>
      </c>
      <c r="B31" s="168" t="s">
        <v>416</v>
      </c>
      <c r="C31" s="166">
        <v>10301</v>
      </c>
      <c r="D31" s="166">
        <v>0</v>
      </c>
      <c r="E31" s="166">
        <v>0</v>
      </c>
      <c r="F31" s="166">
        <v>0</v>
      </c>
      <c r="G31" s="166">
        <v>0</v>
      </c>
      <c r="H31" s="166">
        <v>0</v>
      </c>
      <c r="I31" s="166"/>
      <c r="J31" s="166">
        <v>0</v>
      </c>
      <c r="K31" s="166">
        <v>10301</v>
      </c>
      <c r="L31" s="166">
        <v>0</v>
      </c>
      <c r="M31" s="166">
        <v>0</v>
      </c>
      <c r="N31" s="166">
        <v>0</v>
      </c>
      <c r="O31" s="166">
        <v>0</v>
      </c>
      <c r="P31" s="166"/>
    </row>
    <row r="32" spans="1:16">
      <c r="A32" s="164">
        <v>19</v>
      </c>
      <c r="B32" s="169" t="s">
        <v>417</v>
      </c>
      <c r="C32" s="166">
        <v>5000</v>
      </c>
      <c r="D32" s="166">
        <v>0</v>
      </c>
      <c r="E32" s="166">
        <v>5000</v>
      </c>
      <c r="F32" s="166">
        <v>0</v>
      </c>
      <c r="G32" s="166">
        <v>0</v>
      </c>
      <c r="H32" s="166">
        <v>0</v>
      </c>
      <c r="I32" s="166"/>
      <c r="J32" s="166">
        <v>0</v>
      </c>
      <c r="K32" s="166">
        <v>0</v>
      </c>
      <c r="L32" s="166">
        <v>0</v>
      </c>
      <c r="M32" s="166">
        <v>0</v>
      </c>
      <c r="N32" s="166">
        <v>0</v>
      </c>
      <c r="O32" s="166">
        <v>0</v>
      </c>
      <c r="P32" s="166"/>
    </row>
    <row r="33" spans="1:16">
      <c r="A33" s="164">
        <v>20</v>
      </c>
      <c r="B33" s="165" t="s">
        <v>421</v>
      </c>
      <c r="C33" s="166">
        <v>8000</v>
      </c>
      <c r="D33" s="166">
        <v>0</v>
      </c>
      <c r="E33" s="166">
        <v>0</v>
      </c>
      <c r="F33" s="166">
        <v>0</v>
      </c>
      <c r="G33" s="166">
        <v>0</v>
      </c>
      <c r="H33" s="166">
        <v>0</v>
      </c>
      <c r="I33" s="166"/>
      <c r="J33" s="166">
        <v>0</v>
      </c>
      <c r="K33" s="166">
        <v>0</v>
      </c>
      <c r="L33" s="166">
        <v>0</v>
      </c>
      <c r="M33" s="166">
        <v>0</v>
      </c>
      <c r="N33" s="166">
        <v>8000</v>
      </c>
      <c r="O33" s="166">
        <v>0</v>
      </c>
      <c r="P33" s="166"/>
    </row>
    <row r="34" spans="1:16">
      <c r="A34" s="164">
        <v>21</v>
      </c>
      <c r="B34" s="165" t="s">
        <v>426</v>
      </c>
      <c r="C34" s="166">
        <v>58372</v>
      </c>
      <c r="D34" s="166">
        <v>13300</v>
      </c>
      <c r="E34" s="166">
        <v>0</v>
      </c>
      <c r="F34" s="166">
        <v>0</v>
      </c>
      <c r="G34" s="166">
        <v>0</v>
      </c>
      <c r="H34" s="166">
        <v>0</v>
      </c>
      <c r="I34" s="166"/>
      <c r="J34" s="166">
        <v>0</v>
      </c>
      <c r="K34" s="166">
        <v>45072</v>
      </c>
      <c r="L34" s="166">
        <v>6632</v>
      </c>
      <c r="M34" s="166">
        <v>0</v>
      </c>
      <c r="N34" s="166">
        <v>0</v>
      </c>
      <c r="O34" s="166">
        <v>0</v>
      </c>
      <c r="P34" s="166"/>
    </row>
    <row r="35" spans="1:16">
      <c r="A35" s="164">
        <v>22</v>
      </c>
      <c r="B35" s="165" t="s">
        <v>425</v>
      </c>
      <c r="C35" s="166">
        <v>32773</v>
      </c>
      <c r="D35" s="166">
        <v>8600</v>
      </c>
      <c r="E35" s="166">
        <v>0</v>
      </c>
      <c r="F35" s="166">
        <v>0</v>
      </c>
      <c r="G35" s="166">
        <v>0</v>
      </c>
      <c r="H35" s="166">
        <v>0</v>
      </c>
      <c r="I35" s="166"/>
      <c r="J35" s="166">
        <v>0</v>
      </c>
      <c r="K35" s="166">
        <v>24173</v>
      </c>
      <c r="L35" s="166">
        <v>1841</v>
      </c>
      <c r="M35" s="166">
        <v>0</v>
      </c>
      <c r="N35" s="166">
        <v>0</v>
      </c>
      <c r="O35" s="166">
        <v>0</v>
      </c>
      <c r="P35" s="166"/>
    </row>
    <row r="36" spans="1:16">
      <c r="A36" s="164">
        <v>23</v>
      </c>
      <c r="B36" s="165" t="s">
        <v>423</v>
      </c>
      <c r="C36" s="166">
        <v>26128</v>
      </c>
      <c r="D36" s="166">
        <v>10600</v>
      </c>
      <c r="E36" s="166">
        <v>0</v>
      </c>
      <c r="F36" s="166">
        <v>0</v>
      </c>
      <c r="G36" s="166">
        <v>0</v>
      </c>
      <c r="H36" s="166">
        <v>0</v>
      </c>
      <c r="I36" s="166"/>
      <c r="J36" s="166">
        <v>0</v>
      </c>
      <c r="K36" s="166">
        <v>15528</v>
      </c>
      <c r="L36" s="166">
        <v>1965</v>
      </c>
      <c r="M36" s="166">
        <v>2500</v>
      </c>
      <c r="N36" s="166">
        <v>0</v>
      </c>
      <c r="O36" s="166">
        <v>0</v>
      </c>
      <c r="P36" s="166"/>
    </row>
    <row r="37" spans="1:16">
      <c r="A37" s="164">
        <v>24</v>
      </c>
      <c r="B37" s="165" t="s">
        <v>422</v>
      </c>
      <c r="C37" s="166">
        <v>32812</v>
      </c>
      <c r="D37" s="166">
        <v>7400</v>
      </c>
      <c r="E37" s="166">
        <v>0</v>
      </c>
      <c r="F37" s="166">
        <v>0</v>
      </c>
      <c r="G37" s="166">
        <v>0</v>
      </c>
      <c r="H37" s="166">
        <v>0</v>
      </c>
      <c r="I37" s="166"/>
      <c r="J37" s="166">
        <v>0</v>
      </c>
      <c r="K37" s="166">
        <v>25412</v>
      </c>
      <c r="L37" s="166">
        <v>2092</v>
      </c>
      <c r="M37" s="166">
        <v>0</v>
      </c>
      <c r="N37" s="166">
        <v>0</v>
      </c>
      <c r="O37" s="166">
        <v>0</v>
      </c>
      <c r="P37" s="166"/>
    </row>
    <row r="38" spans="1:16">
      <c r="A38" s="164">
        <v>25</v>
      </c>
      <c r="B38" s="165" t="s">
        <v>424</v>
      </c>
      <c r="C38" s="166">
        <v>25922</v>
      </c>
      <c r="D38" s="166">
        <v>10600</v>
      </c>
      <c r="E38" s="166">
        <v>0</v>
      </c>
      <c r="F38" s="166">
        <v>0</v>
      </c>
      <c r="G38" s="166">
        <v>0</v>
      </c>
      <c r="H38" s="166">
        <v>0</v>
      </c>
      <c r="I38" s="166"/>
      <c r="J38" s="166">
        <v>5700</v>
      </c>
      <c r="K38" s="166">
        <v>9622</v>
      </c>
      <c r="L38" s="166">
        <v>0</v>
      </c>
      <c r="M38" s="166">
        <v>0</v>
      </c>
      <c r="N38" s="166">
        <v>0</v>
      </c>
      <c r="O38" s="166">
        <v>0</v>
      </c>
      <c r="P38" s="166"/>
    </row>
    <row r="39" spans="1:16">
      <c r="A39" s="164">
        <v>26</v>
      </c>
      <c r="B39" s="170" t="s">
        <v>427</v>
      </c>
      <c r="C39" s="166">
        <v>11699</v>
      </c>
      <c r="D39" s="166">
        <v>0</v>
      </c>
      <c r="E39" s="166">
        <v>0</v>
      </c>
      <c r="F39" s="166">
        <v>0</v>
      </c>
      <c r="G39" s="166">
        <v>0</v>
      </c>
      <c r="H39" s="166">
        <v>0</v>
      </c>
      <c r="I39" s="166"/>
      <c r="J39" s="166">
        <v>0</v>
      </c>
      <c r="K39" s="166">
        <v>11699</v>
      </c>
      <c r="L39" s="166">
        <v>0</v>
      </c>
      <c r="M39" s="166">
        <v>5000</v>
      </c>
      <c r="N39" s="166">
        <v>0</v>
      </c>
      <c r="O39" s="166">
        <v>0</v>
      </c>
      <c r="P39" s="166"/>
    </row>
    <row r="40" spans="1:16">
      <c r="A40" s="164">
        <v>27</v>
      </c>
      <c r="B40" s="170" t="s">
        <v>433</v>
      </c>
      <c r="C40" s="166">
        <v>1040205</v>
      </c>
      <c r="D40" s="166">
        <v>0</v>
      </c>
      <c r="E40" s="166">
        <v>0</v>
      </c>
      <c r="F40" s="166">
        <v>0</v>
      </c>
      <c r="G40" s="166">
        <v>0</v>
      </c>
      <c r="H40" s="166">
        <v>0</v>
      </c>
      <c r="I40" s="166"/>
      <c r="J40" s="166">
        <v>0</v>
      </c>
      <c r="K40" s="166">
        <v>1040205</v>
      </c>
      <c r="L40" s="166">
        <v>0</v>
      </c>
      <c r="M40" s="166">
        <v>0</v>
      </c>
      <c r="N40" s="166">
        <v>0</v>
      </c>
      <c r="O40" s="166">
        <v>0</v>
      </c>
      <c r="P40" s="166"/>
    </row>
    <row r="41" spans="1:16">
      <c r="A41" s="164">
        <v>28</v>
      </c>
      <c r="B41" s="171" t="s">
        <v>428</v>
      </c>
      <c r="C41" s="166">
        <v>2300</v>
      </c>
      <c r="D41" s="166">
        <v>0</v>
      </c>
      <c r="E41" s="166">
        <v>0</v>
      </c>
      <c r="F41" s="166">
        <v>0</v>
      </c>
      <c r="G41" s="166">
        <v>0</v>
      </c>
      <c r="H41" s="166">
        <v>0</v>
      </c>
      <c r="I41" s="166"/>
      <c r="J41" s="166">
        <v>0</v>
      </c>
      <c r="K41" s="166">
        <v>2300</v>
      </c>
      <c r="L41" s="166">
        <v>0</v>
      </c>
      <c r="M41" s="166">
        <v>0</v>
      </c>
      <c r="N41" s="166">
        <v>0</v>
      </c>
      <c r="O41" s="166">
        <v>0</v>
      </c>
      <c r="P41" s="166"/>
    </row>
    <row r="42" spans="1:16">
      <c r="A42" s="164">
        <v>29</v>
      </c>
      <c r="B42" s="171" t="s">
        <v>429</v>
      </c>
      <c r="C42" s="166">
        <v>1800</v>
      </c>
      <c r="D42" s="166">
        <v>0</v>
      </c>
      <c r="E42" s="166">
        <v>0</v>
      </c>
      <c r="F42" s="166">
        <v>0</v>
      </c>
      <c r="G42" s="166">
        <v>0</v>
      </c>
      <c r="H42" s="166">
        <v>0</v>
      </c>
      <c r="I42" s="166"/>
      <c r="J42" s="166">
        <v>0</v>
      </c>
      <c r="K42" s="166">
        <v>1800</v>
      </c>
      <c r="L42" s="166">
        <v>0</v>
      </c>
      <c r="M42" s="166">
        <v>0</v>
      </c>
      <c r="N42" s="166">
        <v>0</v>
      </c>
      <c r="O42" s="166">
        <v>0</v>
      </c>
      <c r="P42" s="166"/>
    </row>
    <row r="43" spans="1:16">
      <c r="A43" s="164">
        <v>30</v>
      </c>
      <c r="B43" s="165" t="s">
        <v>430</v>
      </c>
      <c r="C43" s="166">
        <v>1150</v>
      </c>
      <c r="D43" s="166">
        <v>0</v>
      </c>
      <c r="E43" s="166">
        <v>0</v>
      </c>
      <c r="F43" s="166">
        <v>0</v>
      </c>
      <c r="G43" s="166">
        <v>0</v>
      </c>
      <c r="H43" s="166">
        <v>0</v>
      </c>
      <c r="I43" s="166"/>
      <c r="J43" s="166">
        <v>0</v>
      </c>
      <c r="K43" s="166">
        <v>1150</v>
      </c>
      <c r="L43" s="166">
        <v>0</v>
      </c>
      <c r="M43" s="166">
        <v>0</v>
      </c>
      <c r="N43" s="166">
        <v>0</v>
      </c>
      <c r="O43" s="166">
        <v>0</v>
      </c>
      <c r="P43" s="166"/>
    </row>
    <row r="44" spans="1:16">
      <c r="A44" s="164">
        <v>31</v>
      </c>
      <c r="B44" s="165" t="s">
        <v>431</v>
      </c>
      <c r="C44" s="166">
        <v>1650</v>
      </c>
      <c r="D44" s="166">
        <v>0</v>
      </c>
      <c r="E44" s="166">
        <v>0</v>
      </c>
      <c r="F44" s="166">
        <v>0</v>
      </c>
      <c r="G44" s="166">
        <v>0</v>
      </c>
      <c r="H44" s="166">
        <v>0</v>
      </c>
      <c r="I44" s="166"/>
      <c r="J44" s="166">
        <v>0</v>
      </c>
      <c r="K44" s="166">
        <v>1650</v>
      </c>
      <c r="L44" s="166">
        <v>0</v>
      </c>
      <c r="M44" s="166">
        <v>0</v>
      </c>
      <c r="N44" s="166">
        <v>0</v>
      </c>
      <c r="O44" s="166">
        <v>0</v>
      </c>
      <c r="P44" s="166"/>
    </row>
    <row r="45" spans="1:16">
      <c r="A45" s="164">
        <v>32</v>
      </c>
      <c r="B45" s="165" t="s">
        <v>432</v>
      </c>
      <c r="C45" s="166">
        <v>1600</v>
      </c>
      <c r="D45" s="166">
        <v>0</v>
      </c>
      <c r="E45" s="166">
        <v>0</v>
      </c>
      <c r="F45" s="166">
        <v>0</v>
      </c>
      <c r="G45" s="166">
        <v>0</v>
      </c>
      <c r="H45" s="166">
        <v>0</v>
      </c>
      <c r="I45" s="166"/>
      <c r="J45" s="166">
        <v>0</v>
      </c>
      <c r="K45" s="166">
        <v>1600</v>
      </c>
      <c r="L45" s="166">
        <v>0</v>
      </c>
      <c r="M45" s="166">
        <v>0</v>
      </c>
      <c r="N45" s="166">
        <v>0</v>
      </c>
      <c r="O45" s="166">
        <v>0</v>
      </c>
      <c r="P45" s="166"/>
    </row>
    <row r="46" spans="1:16">
      <c r="A46" s="164">
        <v>33</v>
      </c>
      <c r="B46" s="170" t="s">
        <v>435</v>
      </c>
      <c r="C46" s="166">
        <v>360000</v>
      </c>
      <c r="D46" s="166">
        <v>0</v>
      </c>
      <c r="E46" s="166">
        <v>0</v>
      </c>
      <c r="F46" s="166">
        <v>0</v>
      </c>
      <c r="G46" s="166">
        <v>0</v>
      </c>
      <c r="H46" s="166">
        <v>0</v>
      </c>
      <c r="I46" s="166"/>
      <c r="J46" s="166">
        <v>0</v>
      </c>
      <c r="K46" s="166">
        <v>360000</v>
      </c>
      <c r="L46" s="166">
        <v>0</v>
      </c>
      <c r="M46" s="166">
        <v>0</v>
      </c>
      <c r="N46" s="166">
        <v>0</v>
      </c>
      <c r="O46" s="166">
        <v>0</v>
      </c>
      <c r="P46" s="166"/>
    </row>
    <row r="47" spans="1:16">
      <c r="A47" s="164">
        <v>34</v>
      </c>
      <c r="B47" s="165" t="s">
        <v>436</v>
      </c>
      <c r="C47" s="166">
        <v>360000</v>
      </c>
      <c r="D47" s="166">
        <v>0</v>
      </c>
      <c r="E47" s="166">
        <v>0</v>
      </c>
      <c r="F47" s="166">
        <v>0</v>
      </c>
      <c r="G47" s="166">
        <v>0</v>
      </c>
      <c r="H47" s="166">
        <v>0</v>
      </c>
      <c r="I47" s="166"/>
      <c r="J47" s="166">
        <v>0</v>
      </c>
      <c r="K47" s="166">
        <v>360000</v>
      </c>
      <c r="L47" s="166">
        <v>0</v>
      </c>
      <c r="M47" s="166">
        <v>0</v>
      </c>
      <c r="N47" s="166">
        <v>0</v>
      </c>
      <c r="O47" s="166">
        <v>0</v>
      </c>
      <c r="P47" s="166"/>
    </row>
    <row r="48" spans="1:16" ht="45">
      <c r="A48" s="164">
        <v>35</v>
      </c>
      <c r="B48" s="165" t="s">
        <v>437</v>
      </c>
      <c r="C48" s="166">
        <v>20000</v>
      </c>
      <c r="D48" s="166">
        <v>0</v>
      </c>
      <c r="E48" s="166">
        <v>0</v>
      </c>
      <c r="F48" s="166">
        <v>0</v>
      </c>
      <c r="G48" s="166">
        <v>0</v>
      </c>
      <c r="H48" s="166">
        <v>0</v>
      </c>
      <c r="I48" s="166"/>
      <c r="J48" s="166">
        <v>0</v>
      </c>
      <c r="K48" s="166">
        <v>20000</v>
      </c>
      <c r="L48" s="166">
        <v>0</v>
      </c>
      <c r="M48" s="166">
        <v>0</v>
      </c>
      <c r="N48" s="166">
        <v>0</v>
      </c>
      <c r="O48" s="166">
        <v>0</v>
      </c>
      <c r="P48" s="166"/>
    </row>
    <row r="49" spans="1:16" ht="30">
      <c r="A49" s="172">
        <v>36</v>
      </c>
      <c r="B49" s="173" t="s">
        <v>439</v>
      </c>
      <c r="C49" s="174">
        <v>1680000</v>
      </c>
      <c r="D49" s="174">
        <v>0</v>
      </c>
      <c r="E49" s="174">
        <v>0</v>
      </c>
      <c r="F49" s="174">
        <v>0</v>
      </c>
      <c r="G49" s="174">
        <v>0</v>
      </c>
      <c r="H49" s="174">
        <v>0</v>
      </c>
      <c r="I49" s="174"/>
      <c r="J49" s="174">
        <v>0</v>
      </c>
      <c r="K49" s="174">
        <v>1680000</v>
      </c>
      <c r="L49" s="174">
        <v>0</v>
      </c>
      <c r="M49" s="174">
        <v>0</v>
      </c>
      <c r="N49" s="174">
        <v>0</v>
      </c>
      <c r="O49" s="174">
        <v>0</v>
      </c>
      <c r="P49" s="174"/>
    </row>
  </sheetData>
  <mergeCells count="20">
    <mergeCell ref="P7:P8"/>
    <mergeCell ref="G7:G8"/>
    <mergeCell ref="H7:H8"/>
    <mergeCell ref="I7:I8"/>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21"/>
  <sheetViews>
    <sheetView zoomScale="70" zoomScaleNormal="70" workbookViewId="0">
      <pane xSplit="2" ySplit="12" topLeftCell="C13" activePane="bottomRight" state="frozen"/>
      <selection activeCell="A4" sqref="A4:C4"/>
      <selection pane="topRight" activeCell="A4" sqref="A4:C4"/>
      <selection pane="bottomLeft" activeCell="A4" sqref="A4:C4"/>
      <selection pane="bottomRight" activeCell="A4" sqref="A4:C4"/>
    </sheetView>
  </sheetViews>
  <sheetFormatPr defaultColWidth="9.140625"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4" t="s">
        <v>0</v>
      </c>
      <c r="B2" s="334"/>
      <c r="C2" s="334"/>
      <c r="D2" s="334"/>
      <c r="E2" s="334"/>
      <c r="F2" s="334"/>
      <c r="G2" s="334"/>
      <c r="H2" s="334"/>
      <c r="I2" s="334"/>
      <c r="J2" s="334"/>
      <c r="K2" s="334"/>
      <c r="L2" s="334"/>
      <c r="M2" s="334"/>
      <c r="N2" s="334"/>
      <c r="O2" s="334"/>
      <c r="P2" s="334"/>
    </row>
    <row r="3" spans="1:19" ht="21" customHeight="1">
      <c r="A3" s="335" t="s">
        <v>1</v>
      </c>
      <c r="B3" s="335"/>
      <c r="C3" s="335"/>
      <c r="D3" s="335"/>
      <c r="E3" s="335"/>
      <c r="F3" s="335"/>
      <c r="G3" s="335"/>
      <c r="H3" s="335"/>
      <c r="I3" s="335"/>
      <c r="J3" s="335"/>
      <c r="K3" s="335"/>
      <c r="L3" s="335"/>
      <c r="M3" s="335"/>
      <c r="N3" s="335"/>
      <c r="O3" s="335"/>
      <c r="P3" s="335"/>
    </row>
    <row r="4" spans="1:19" ht="21" customHeight="1">
      <c r="A4" s="335" t="s">
        <v>2</v>
      </c>
      <c r="B4" s="335"/>
      <c r="C4" s="335"/>
      <c r="D4" s="335"/>
      <c r="E4" s="335"/>
      <c r="F4" s="335"/>
      <c r="G4" s="335"/>
      <c r="H4" s="335"/>
      <c r="I4" s="335"/>
      <c r="J4" s="335"/>
      <c r="K4" s="335"/>
      <c r="L4" s="335"/>
      <c r="M4" s="335"/>
      <c r="N4" s="335"/>
      <c r="O4" s="335"/>
      <c r="P4" s="335"/>
    </row>
    <row r="5" spans="1:19" ht="21" customHeight="1">
      <c r="A5" s="336" t="s">
        <v>146</v>
      </c>
      <c r="B5" s="336"/>
      <c r="C5" s="336"/>
      <c r="D5" s="336"/>
      <c r="E5" s="336"/>
      <c r="F5" s="336"/>
      <c r="G5" s="336"/>
      <c r="H5" s="336"/>
      <c r="I5" s="336"/>
      <c r="J5" s="336"/>
      <c r="K5" s="336"/>
      <c r="L5" s="336"/>
      <c r="M5" s="336"/>
      <c r="N5" s="336"/>
      <c r="O5" s="336"/>
      <c r="P5" s="336"/>
    </row>
    <row r="6" spans="1:19" ht="21" customHeight="1">
      <c r="A6" s="314" t="s">
        <v>1123</v>
      </c>
      <c r="B6" s="314"/>
      <c r="C6" s="314"/>
      <c r="D6" s="314"/>
      <c r="E6" s="314"/>
      <c r="F6" s="314"/>
      <c r="G6" s="314"/>
      <c r="H6" s="314"/>
      <c r="I6" s="314"/>
      <c r="J6" s="314"/>
      <c r="K6" s="314"/>
      <c r="L6" s="314"/>
      <c r="M6" s="314"/>
      <c r="N6" s="314"/>
      <c r="O6" s="314"/>
      <c r="P6" s="314"/>
    </row>
    <row r="7" spans="1:19" ht="19.5" customHeight="1">
      <c r="A7" s="3"/>
      <c r="B7" s="3"/>
      <c r="C7" s="4"/>
      <c r="D7" s="4"/>
      <c r="E7" s="4"/>
      <c r="F7" s="4"/>
      <c r="G7" s="5"/>
      <c r="H7" s="5"/>
      <c r="I7" s="5"/>
      <c r="J7" s="5"/>
      <c r="K7" s="5"/>
      <c r="L7" s="5"/>
      <c r="M7" s="5"/>
      <c r="N7" s="337" t="s">
        <v>3</v>
      </c>
      <c r="O7" s="337"/>
      <c r="P7" s="337"/>
    </row>
    <row r="8" spans="1:19" ht="18.75" customHeight="1">
      <c r="A8" s="338" t="s">
        <v>4</v>
      </c>
      <c r="B8" s="339" t="s">
        <v>5</v>
      </c>
      <c r="C8" s="333" t="s">
        <v>6</v>
      </c>
      <c r="D8" s="333" t="s">
        <v>7</v>
      </c>
      <c r="E8" s="333" t="s">
        <v>8</v>
      </c>
      <c r="F8" s="333" t="s">
        <v>9</v>
      </c>
      <c r="G8" s="333" t="s">
        <v>10</v>
      </c>
      <c r="H8" s="333" t="s">
        <v>11</v>
      </c>
      <c r="I8" s="333" t="s">
        <v>12</v>
      </c>
      <c r="J8" s="333" t="s">
        <v>13</v>
      </c>
      <c r="K8" s="333" t="s">
        <v>14</v>
      </c>
      <c r="L8" s="333" t="s">
        <v>15</v>
      </c>
      <c r="M8" s="333" t="s">
        <v>16</v>
      </c>
      <c r="N8" s="333" t="s">
        <v>17</v>
      </c>
      <c r="O8" s="333" t="s">
        <v>18</v>
      </c>
      <c r="P8" s="333" t="s">
        <v>19</v>
      </c>
    </row>
    <row r="9" spans="1:19" ht="16.5" customHeight="1">
      <c r="A9" s="339"/>
      <c r="B9" s="339"/>
      <c r="C9" s="333"/>
      <c r="D9" s="333"/>
      <c r="E9" s="333"/>
      <c r="F9" s="333"/>
      <c r="G9" s="333"/>
      <c r="H9" s="333"/>
      <c r="I9" s="333"/>
      <c r="J9" s="333"/>
      <c r="K9" s="333"/>
      <c r="L9" s="333"/>
      <c r="M9" s="333"/>
      <c r="N9" s="333"/>
      <c r="O9" s="333"/>
      <c r="P9" s="333"/>
    </row>
    <row r="10" spans="1:19" ht="64.5" customHeight="1">
      <c r="A10" s="339"/>
      <c r="B10" s="339"/>
      <c r="C10" s="333"/>
      <c r="D10" s="333"/>
      <c r="E10" s="333"/>
      <c r="F10" s="333"/>
      <c r="G10" s="333"/>
      <c r="H10" s="333"/>
      <c r="I10" s="333"/>
      <c r="J10" s="333"/>
      <c r="K10" s="333"/>
      <c r="L10" s="333"/>
      <c r="M10" s="333"/>
      <c r="N10" s="333"/>
      <c r="O10" s="333"/>
      <c r="P10" s="333"/>
      <c r="Q10" s="7"/>
    </row>
    <row r="11" spans="1:19" ht="31.5" customHeight="1">
      <c r="A11" s="339"/>
      <c r="B11" s="339"/>
      <c r="C11" s="333"/>
      <c r="D11" s="333"/>
      <c r="E11" s="333"/>
      <c r="F11" s="333"/>
      <c r="G11" s="333"/>
      <c r="H11" s="333"/>
      <c r="I11" s="333"/>
      <c r="J11" s="333"/>
      <c r="K11" s="333"/>
      <c r="L11" s="333"/>
      <c r="M11" s="333"/>
      <c r="N11" s="333"/>
      <c r="O11" s="333"/>
      <c r="P11" s="333"/>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 ref="I8:I11"/>
    <mergeCell ref="D8:D11"/>
    <mergeCell ref="E8:E11"/>
    <mergeCell ref="F8:F11"/>
    <mergeCell ref="G8:G11"/>
    <mergeCell ref="H8:H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50" zoomScaleNormal="50" workbookViewId="0">
      <selection activeCell="A4" sqref="A4:C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4" t="s">
        <v>143</v>
      </c>
      <c r="B1" s="344"/>
      <c r="J1" s="59"/>
      <c r="K1" s="59"/>
      <c r="AU1" s="344" t="s">
        <v>307</v>
      </c>
      <c r="AV1" s="344"/>
      <c r="AW1" s="344"/>
    </row>
    <row r="2" spans="1:51" ht="33" customHeight="1">
      <c r="A2" s="344" t="s">
        <v>308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row>
    <row r="3" spans="1:51">
      <c r="A3" s="324" t="s">
        <v>146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row>
    <row r="4" spans="1:51">
      <c r="A4" s="314" t="s">
        <v>1123</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row>
    <row r="5" spans="1:51">
      <c r="I5" s="40"/>
      <c r="J5" s="40"/>
      <c r="K5" s="40"/>
      <c r="AU5" s="40" t="s">
        <v>309</v>
      </c>
    </row>
    <row r="6" spans="1:51" ht="15.75" customHeight="1">
      <c r="A6" s="340" t="s">
        <v>310</v>
      </c>
      <c r="B6" s="340" t="s">
        <v>311</v>
      </c>
      <c r="C6" s="340" t="s">
        <v>312</v>
      </c>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59"/>
    </row>
    <row r="7" spans="1:51" ht="29.25" customHeight="1">
      <c r="A7" s="340"/>
      <c r="B7" s="340"/>
      <c r="C7" s="340" t="s">
        <v>313</v>
      </c>
      <c r="D7" s="340"/>
      <c r="E7" s="340"/>
      <c r="F7" s="340"/>
      <c r="G7" s="340" t="s">
        <v>314</v>
      </c>
      <c r="H7" s="340"/>
      <c r="I7" s="340"/>
      <c r="J7" s="340"/>
      <c r="K7" s="340" t="s">
        <v>315</v>
      </c>
      <c r="L7" s="340"/>
      <c r="M7" s="340"/>
      <c r="N7" s="340"/>
      <c r="O7" s="341" t="s">
        <v>219</v>
      </c>
      <c r="P7" s="342"/>
      <c r="Q7" s="342"/>
      <c r="R7" s="343"/>
      <c r="S7" s="340" t="s">
        <v>316</v>
      </c>
      <c r="T7" s="340"/>
      <c r="U7" s="340"/>
      <c r="V7" s="340"/>
      <c r="W7" s="340" t="s">
        <v>317</v>
      </c>
      <c r="X7" s="340"/>
      <c r="Y7" s="340"/>
      <c r="Z7" s="340"/>
      <c r="AA7" s="340" t="s">
        <v>229</v>
      </c>
      <c r="AB7" s="340"/>
      <c r="AC7" s="340"/>
      <c r="AD7" s="340"/>
      <c r="AE7" s="340" t="s">
        <v>230</v>
      </c>
      <c r="AF7" s="340"/>
      <c r="AG7" s="340"/>
      <c r="AH7" s="340"/>
      <c r="AI7" s="340" t="s">
        <v>318</v>
      </c>
      <c r="AJ7" s="340"/>
      <c r="AK7" s="340"/>
      <c r="AL7" s="340"/>
      <c r="AM7" s="340" t="s">
        <v>319</v>
      </c>
      <c r="AN7" s="340"/>
      <c r="AO7" s="340"/>
      <c r="AP7" s="340"/>
      <c r="AQ7" s="340" t="s">
        <v>224</v>
      </c>
      <c r="AR7" s="340"/>
      <c r="AS7" s="340"/>
      <c r="AT7" s="340"/>
      <c r="AU7" s="340" t="s">
        <v>221</v>
      </c>
      <c r="AV7" s="340"/>
      <c r="AW7" s="340"/>
      <c r="AX7" s="340"/>
      <c r="AY7" s="59"/>
    </row>
    <row r="8" spans="1:51" ht="63.75" customHeight="1">
      <c r="A8" s="43"/>
      <c r="B8" s="43"/>
      <c r="C8" s="340" t="s">
        <v>320</v>
      </c>
      <c r="D8" s="340"/>
      <c r="E8" s="340" t="s">
        <v>321</v>
      </c>
      <c r="F8" s="340"/>
      <c r="G8" s="340" t="s">
        <v>320</v>
      </c>
      <c r="H8" s="340"/>
      <c r="I8" s="340" t="s">
        <v>321</v>
      </c>
      <c r="J8" s="340"/>
      <c r="K8" s="340" t="s">
        <v>320</v>
      </c>
      <c r="L8" s="340"/>
      <c r="M8" s="340" t="s">
        <v>321</v>
      </c>
      <c r="N8" s="340"/>
      <c r="O8" s="340" t="s">
        <v>320</v>
      </c>
      <c r="P8" s="340"/>
      <c r="Q8" s="340" t="s">
        <v>321</v>
      </c>
      <c r="R8" s="340"/>
      <c r="S8" s="340" t="s">
        <v>320</v>
      </c>
      <c r="T8" s="340"/>
      <c r="U8" s="340" t="s">
        <v>321</v>
      </c>
      <c r="V8" s="340"/>
      <c r="W8" s="340" t="s">
        <v>320</v>
      </c>
      <c r="X8" s="340"/>
      <c r="Y8" s="340" t="s">
        <v>321</v>
      </c>
      <c r="Z8" s="340"/>
      <c r="AA8" s="340" t="s">
        <v>320</v>
      </c>
      <c r="AB8" s="340"/>
      <c r="AC8" s="340" t="s">
        <v>321</v>
      </c>
      <c r="AD8" s="340"/>
      <c r="AE8" s="340" t="s">
        <v>320</v>
      </c>
      <c r="AF8" s="340"/>
      <c r="AG8" s="340" t="s">
        <v>321</v>
      </c>
      <c r="AH8" s="340"/>
      <c r="AI8" s="340" t="s">
        <v>322</v>
      </c>
      <c r="AJ8" s="340"/>
      <c r="AK8" s="340" t="s">
        <v>323</v>
      </c>
      <c r="AL8" s="340"/>
      <c r="AM8" s="340" t="s">
        <v>320</v>
      </c>
      <c r="AN8" s="340"/>
      <c r="AO8" s="340" t="s">
        <v>321</v>
      </c>
      <c r="AP8" s="340"/>
      <c r="AQ8" s="340" t="s">
        <v>320</v>
      </c>
      <c r="AR8" s="340"/>
      <c r="AS8" s="340" t="s">
        <v>321</v>
      </c>
      <c r="AT8" s="340"/>
      <c r="AU8" s="340" t="s">
        <v>320</v>
      </c>
      <c r="AV8" s="340"/>
      <c r="AW8" s="340" t="s">
        <v>321</v>
      </c>
      <c r="AX8" s="340"/>
      <c r="AY8" s="59"/>
    </row>
    <row r="9" spans="1:51">
      <c r="A9" s="178"/>
      <c r="B9" s="178"/>
      <c r="C9" s="179" t="s">
        <v>324</v>
      </c>
      <c r="D9" s="179" t="s">
        <v>325</v>
      </c>
      <c r="E9" s="179" t="s">
        <v>324</v>
      </c>
      <c r="F9" s="179" t="s">
        <v>325</v>
      </c>
      <c r="G9" s="179" t="s">
        <v>324</v>
      </c>
      <c r="H9" s="179" t="s">
        <v>325</v>
      </c>
      <c r="I9" s="179" t="s">
        <v>324</v>
      </c>
      <c r="J9" s="179" t="s">
        <v>325</v>
      </c>
      <c r="K9" s="179" t="s">
        <v>324</v>
      </c>
      <c r="L9" s="179" t="s">
        <v>325</v>
      </c>
      <c r="M9" s="179" t="s">
        <v>324</v>
      </c>
      <c r="N9" s="179" t="s">
        <v>325</v>
      </c>
      <c r="O9" s="179" t="s">
        <v>324</v>
      </c>
      <c r="P9" s="179" t="s">
        <v>325</v>
      </c>
      <c r="Q9" s="179" t="s">
        <v>324</v>
      </c>
      <c r="R9" s="179" t="s">
        <v>325</v>
      </c>
      <c r="S9" s="179" t="s">
        <v>324</v>
      </c>
      <c r="T9" s="179" t="s">
        <v>325</v>
      </c>
      <c r="U9" s="179" t="s">
        <v>324</v>
      </c>
      <c r="V9" s="179" t="s">
        <v>325</v>
      </c>
      <c r="W9" s="179" t="s">
        <v>324</v>
      </c>
      <c r="X9" s="179" t="s">
        <v>325</v>
      </c>
      <c r="Y9" s="179" t="s">
        <v>324</v>
      </c>
      <c r="Z9" s="179" t="s">
        <v>325</v>
      </c>
      <c r="AA9" s="179" t="s">
        <v>324</v>
      </c>
      <c r="AB9" s="179" t="s">
        <v>325</v>
      </c>
      <c r="AC9" s="179" t="s">
        <v>324</v>
      </c>
      <c r="AD9" s="179" t="s">
        <v>325</v>
      </c>
      <c r="AE9" s="179" t="s">
        <v>324</v>
      </c>
      <c r="AF9" s="179" t="s">
        <v>325</v>
      </c>
      <c r="AG9" s="179" t="s">
        <v>324</v>
      </c>
      <c r="AH9" s="179" t="s">
        <v>325</v>
      </c>
      <c r="AI9" s="179" t="s">
        <v>324</v>
      </c>
      <c r="AJ9" s="179" t="s">
        <v>325</v>
      </c>
      <c r="AK9" s="179" t="s">
        <v>324</v>
      </c>
      <c r="AL9" s="179" t="s">
        <v>325</v>
      </c>
      <c r="AM9" s="179" t="s">
        <v>324</v>
      </c>
      <c r="AN9" s="179" t="s">
        <v>325</v>
      </c>
      <c r="AO9" s="179" t="s">
        <v>324</v>
      </c>
      <c r="AP9" s="179" t="s">
        <v>325</v>
      </c>
      <c r="AQ9" s="179" t="s">
        <v>324</v>
      </c>
      <c r="AR9" s="179" t="s">
        <v>325</v>
      </c>
      <c r="AS9" s="179" t="s">
        <v>324</v>
      </c>
      <c r="AT9" s="179" t="s">
        <v>325</v>
      </c>
      <c r="AU9" s="179" t="s">
        <v>324</v>
      </c>
      <c r="AV9" s="179" t="s">
        <v>325</v>
      </c>
      <c r="AW9" s="179" t="s">
        <v>324</v>
      </c>
      <c r="AX9" s="179" t="s">
        <v>325</v>
      </c>
      <c r="AY9" s="180"/>
    </row>
    <row r="10" spans="1:51">
      <c r="A10" s="181" t="s">
        <v>20</v>
      </c>
      <c r="B10" s="181" t="s">
        <v>21</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0"/>
    </row>
    <row r="11" spans="1:51">
      <c r="A11" s="181">
        <v>1</v>
      </c>
      <c r="B11" s="182" t="s">
        <v>326</v>
      </c>
      <c r="C11" s="181">
        <f>100-D11</f>
        <v>80</v>
      </c>
      <c r="D11" s="181">
        <v>20</v>
      </c>
      <c r="E11" s="181">
        <f>100-F11</f>
        <v>30</v>
      </c>
      <c r="F11" s="181">
        <v>70</v>
      </c>
      <c r="G11" s="181">
        <f>100-H11</f>
        <v>80</v>
      </c>
      <c r="H11" s="181">
        <v>20</v>
      </c>
      <c r="I11" s="181">
        <f>100-J11</f>
        <v>30</v>
      </c>
      <c r="J11" s="181">
        <v>70</v>
      </c>
      <c r="K11" s="181">
        <f>100-L11</f>
        <v>100</v>
      </c>
      <c r="L11" s="181">
        <v>0</v>
      </c>
      <c r="M11" s="181">
        <f>100-N11</f>
        <v>0</v>
      </c>
      <c r="N11" s="181">
        <v>100</v>
      </c>
      <c r="O11" s="181">
        <f>100-P11</f>
        <v>80</v>
      </c>
      <c r="P11" s="181">
        <v>20</v>
      </c>
      <c r="Q11" s="181">
        <f>100-R11</f>
        <v>30</v>
      </c>
      <c r="R11" s="181">
        <v>70</v>
      </c>
      <c r="S11" s="181">
        <f>100-T11</f>
        <v>100</v>
      </c>
      <c r="T11" s="181">
        <v>0</v>
      </c>
      <c r="U11" s="181">
        <f>100-V11</f>
        <v>100</v>
      </c>
      <c r="V11" s="181">
        <v>0</v>
      </c>
      <c r="W11" s="181">
        <f>100-X11</f>
        <v>100</v>
      </c>
      <c r="X11" s="181">
        <v>0</v>
      </c>
      <c r="Y11" s="181">
        <f>100-Z11</f>
        <v>0</v>
      </c>
      <c r="Z11" s="181">
        <v>100</v>
      </c>
      <c r="AA11" s="181">
        <f>100-AB11</f>
        <v>100</v>
      </c>
      <c r="AB11" s="181">
        <v>0</v>
      </c>
      <c r="AC11" s="181">
        <f>100-AD11</f>
        <v>0</v>
      </c>
      <c r="AD11" s="181">
        <v>100</v>
      </c>
      <c r="AE11" s="181">
        <f>100-AF11</f>
        <v>100</v>
      </c>
      <c r="AF11" s="181">
        <v>0</v>
      </c>
      <c r="AG11" s="181">
        <f>100-AH11</f>
        <v>0</v>
      </c>
      <c r="AH11" s="181">
        <v>100</v>
      </c>
      <c r="AI11" s="181">
        <f>100-AJ11</f>
        <v>100</v>
      </c>
      <c r="AJ11" s="181">
        <v>0</v>
      </c>
      <c r="AK11" s="181">
        <f>100-AL11</f>
        <v>20</v>
      </c>
      <c r="AL11" s="181">
        <v>80</v>
      </c>
      <c r="AM11" s="181">
        <f>100-AN11</f>
        <v>80</v>
      </c>
      <c r="AN11" s="181">
        <v>20</v>
      </c>
      <c r="AO11" s="181">
        <f>100-AP11</f>
        <v>20</v>
      </c>
      <c r="AP11" s="181">
        <v>80</v>
      </c>
      <c r="AQ11" s="181">
        <f>100-AR11</f>
        <v>100</v>
      </c>
      <c r="AR11" s="181">
        <v>0</v>
      </c>
      <c r="AS11" s="181">
        <f>100-AT11</f>
        <v>0</v>
      </c>
      <c r="AT11" s="181">
        <v>100</v>
      </c>
      <c r="AU11" s="181">
        <f>100-AV11</f>
        <v>100</v>
      </c>
      <c r="AV11" s="181">
        <v>0</v>
      </c>
      <c r="AW11" s="181">
        <f>100-AX11</f>
        <v>0</v>
      </c>
      <c r="AX11" s="181">
        <v>100</v>
      </c>
      <c r="AY11" s="183"/>
    </row>
    <row r="12" spans="1:51">
      <c r="A12" s="181">
        <v>2</v>
      </c>
      <c r="B12" s="182" t="s">
        <v>327</v>
      </c>
      <c r="C12" s="181">
        <f t="shared" ref="C12:C25" si="0">100-D12</f>
        <v>80</v>
      </c>
      <c r="D12" s="181">
        <v>20</v>
      </c>
      <c r="E12" s="181">
        <f t="shared" ref="E12:E25" si="1">100-F12</f>
        <v>0</v>
      </c>
      <c r="F12" s="181">
        <v>100</v>
      </c>
      <c r="G12" s="181">
        <f t="shared" ref="G12:G25" si="2">100-H12</f>
        <v>80</v>
      </c>
      <c r="H12" s="181">
        <v>20</v>
      </c>
      <c r="I12" s="181">
        <f t="shared" ref="I12:I25" si="3">100-J12</f>
        <v>0</v>
      </c>
      <c r="J12" s="181">
        <v>100</v>
      </c>
      <c r="K12" s="181">
        <f t="shared" ref="K12:K25" si="4">100-L12</f>
        <v>100</v>
      </c>
      <c r="L12" s="181">
        <v>0</v>
      </c>
      <c r="M12" s="181">
        <f t="shared" ref="M12:M25" si="5">100-N12</f>
        <v>0</v>
      </c>
      <c r="N12" s="181">
        <v>100</v>
      </c>
      <c r="O12" s="181">
        <f t="shared" ref="O12:O25" si="6">100-P12</f>
        <v>80</v>
      </c>
      <c r="P12" s="181">
        <v>20</v>
      </c>
      <c r="Q12" s="181">
        <f t="shared" ref="Q12:Q25" si="7">100-R12</f>
        <v>0</v>
      </c>
      <c r="R12" s="181">
        <v>100</v>
      </c>
      <c r="S12" s="181">
        <f t="shared" ref="S12:S25" si="8">100-T12</f>
        <v>100</v>
      </c>
      <c r="T12" s="181">
        <v>0</v>
      </c>
      <c r="U12" s="181">
        <f t="shared" ref="U12:U25" si="9">100-V12</f>
        <v>100</v>
      </c>
      <c r="V12" s="181">
        <v>0</v>
      </c>
      <c r="W12" s="181">
        <f t="shared" ref="W12:W25" si="10">100-X12</f>
        <v>100</v>
      </c>
      <c r="X12" s="181">
        <v>0</v>
      </c>
      <c r="Y12" s="181">
        <f t="shared" ref="Y12:Y25" si="11">100-Z12</f>
        <v>0</v>
      </c>
      <c r="Z12" s="181">
        <v>100</v>
      </c>
      <c r="AA12" s="181">
        <f t="shared" ref="AA12:AA25" si="12">100-AB12</f>
        <v>100</v>
      </c>
      <c r="AB12" s="181">
        <v>0</v>
      </c>
      <c r="AC12" s="181">
        <f t="shared" ref="AC12:AC25" si="13">100-AD12</f>
        <v>0</v>
      </c>
      <c r="AD12" s="181">
        <v>100</v>
      </c>
      <c r="AE12" s="181">
        <f t="shared" ref="AE12:AE25" si="14">100-AF12</f>
        <v>100</v>
      </c>
      <c r="AF12" s="181">
        <v>0</v>
      </c>
      <c r="AG12" s="181">
        <f t="shared" ref="AG12:AG25" si="15">100-AH12</f>
        <v>0</v>
      </c>
      <c r="AH12" s="181">
        <v>100</v>
      </c>
      <c r="AI12" s="181">
        <f t="shared" ref="AI12:AI25" si="16">100-AJ12</f>
        <v>100</v>
      </c>
      <c r="AJ12" s="181">
        <v>0</v>
      </c>
      <c r="AK12" s="181">
        <f t="shared" ref="AK12:AK25" si="17">100-AL12</f>
        <v>20</v>
      </c>
      <c r="AL12" s="181">
        <v>80</v>
      </c>
      <c r="AM12" s="181">
        <f t="shared" ref="AM12:AM25" si="18">100-AN12</f>
        <v>80</v>
      </c>
      <c r="AN12" s="181">
        <v>20</v>
      </c>
      <c r="AO12" s="181">
        <f t="shared" ref="AO12:AO25" si="19">100-AP12</f>
        <v>0</v>
      </c>
      <c r="AP12" s="181">
        <v>100</v>
      </c>
      <c r="AQ12" s="181">
        <f t="shared" ref="AQ12:AQ25" si="20">100-AR12</f>
        <v>100</v>
      </c>
      <c r="AR12" s="181">
        <v>0</v>
      </c>
      <c r="AS12" s="181">
        <f t="shared" ref="AS12:AS25" si="21">100-AT12</f>
        <v>0</v>
      </c>
      <c r="AT12" s="181">
        <v>100</v>
      </c>
      <c r="AU12" s="181">
        <f t="shared" ref="AU12:AU25" si="22">100-AV12</f>
        <v>100</v>
      </c>
      <c r="AV12" s="181">
        <v>0</v>
      </c>
      <c r="AW12" s="181">
        <f t="shared" ref="AW12:AW25" si="23">100-AX12</f>
        <v>0</v>
      </c>
      <c r="AX12" s="181">
        <v>100</v>
      </c>
      <c r="AY12" s="183"/>
    </row>
    <row r="13" spans="1:51">
      <c r="A13" s="181">
        <v>3</v>
      </c>
      <c r="B13" s="182" t="s">
        <v>328</v>
      </c>
      <c r="C13" s="181">
        <f t="shared" si="0"/>
        <v>80</v>
      </c>
      <c r="D13" s="181">
        <v>20</v>
      </c>
      <c r="E13" s="181">
        <f t="shared" si="1"/>
        <v>0</v>
      </c>
      <c r="F13" s="181">
        <v>100</v>
      </c>
      <c r="G13" s="181">
        <f t="shared" si="2"/>
        <v>80</v>
      </c>
      <c r="H13" s="181">
        <v>20</v>
      </c>
      <c r="I13" s="181">
        <f t="shared" si="3"/>
        <v>0</v>
      </c>
      <c r="J13" s="181">
        <v>100</v>
      </c>
      <c r="K13" s="181">
        <f t="shared" si="4"/>
        <v>100</v>
      </c>
      <c r="L13" s="181">
        <v>0</v>
      </c>
      <c r="M13" s="181">
        <f t="shared" si="5"/>
        <v>0</v>
      </c>
      <c r="N13" s="181">
        <v>100</v>
      </c>
      <c r="O13" s="181">
        <f t="shared" si="6"/>
        <v>80</v>
      </c>
      <c r="P13" s="181">
        <v>20</v>
      </c>
      <c r="Q13" s="181">
        <f t="shared" si="7"/>
        <v>0</v>
      </c>
      <c r="R13" s="181">
        <v>100</v>
      </c>
      <c r="S13" s="181">
        <f t="shared" si="8"/>
        <v>100</v>
      </c>
      <c r="T13" s="181">
        <v>0</v>
      </c>
      <c r="U13" s="181">
        <f t="shared" si="9"/>
        <v>100</v>
      </c>
      <c r="V13" s="181">
        <v>0</v>
      </c>
      <c r="W13" s="181">
        <f t="shared" si="10"/>
        <v>100</v>
      </c>
      <c r="X13" s="181">
        <v>0</v>
      </c>
      <c r="Y13" s="181">
        <f t="shared" si="11"/>
        <v>0</v>
      </c>
      <c r="Z13" s="181">
        <v>100</v>
      </c>
      <c r="AA13" s="181">
        <f t="shared" si="12"/>
        <v>100</v>
      </c>
      <c r="AB13" s="181">
        <v>0</v>
      </c>
      <c r="AC13" s="181">
        <f t="shared" si="13"/>
        <v>0</v>
      </c>
      <c r="AD13" s="181">
        <v>100</v>
      </c>
      <c r="AE13" s="181">
        <f t="shared" si="14"/>
        <v>100</v>
      </c>
      <c r="AF13" s="181">
        <v>0</v>
      </c>
      <c r="AG13" s="181">
        <f t="shared" si="15"/>
        <v>0</v>
      </c>
      <c r="AH13" s="181">
        <v>100</v>
      </c>
      <c r="AI13" s="181">
        <f t="shared" si="16"/>
        <v>100</v>
      </c>
      <c r="AJ13" s="181">
        <v>0</v>
      </c>
      <c r="AK13" s="181">
        <f t="shared" si="17"/>
        <v>20</v>
      </c>
      <c r="AL13" s="181">
        <v>80</v>
      </c>
      <c r="AM13" s="181">
        <f t="shared" si="18"/>
        <v>80</v>
      </c>
      <c r="AN13" s="181">
        <v>20</v>
      </c>
      <c r="AO13" s="181">
        <f t="shared" si="19"/>
        <v>0</v>
      </c>
      <c r="AP13" s="181">
        <v>100</v>
      </c>
      <c r="AQ13" s="181">
        <f t="shared" si="20"/>
        <v>100</v>
      </c>
      <c r="AR13" s="181">
        <v>0</v>
      </c>
      <c r="AS13" s="181">
        <f t="shared" si="21"/>
        <v>0</v>
      </c>
      <c r="AT13" s="181">
        <v>100</v>
      </c>
      <c r="AU13" s="181">
        <f t="shared" si="22"/>
        <v>100</v>
      </c>
      <c r="AV13" s="181">
        <v>0</v>
      </c>
      <c r="AW13" s="181">
        <f t="shared" si="23"/>
        <v>0</v>
      </c>
      <c r="AX13" s="181">
        <v>100</v>
      </c>
      <c r="AY13" s="183"/>
    </row>
    <row r="14" spans="1:51">
      <c r="A14" s="181">
        <v>4</v>
      </c>
      <c r="B14" s="182" t="s">
        <v>329</v>
      </c>
      <c r="C14" s="181">
        <f t="shared" si="0"/>
        <v>80</v>
      </c>
      <c r="D14" s="181">
        <v>20</v>
      </c>
      <c r="E14" s="181">
        <f t="shared" si="1"/>
        <v>0</v>
      </c>
      <c r="F14" s="181">
        <v>100</v>
      </c>
      <c r="G14" s="181">
        <f t="shared" si="2"/>
        <v>80</v>
      </c>
      <c r="H14" s="181">
        <v>20</v>
      </c>
      <c r="I14" s="181">
        <f t="shared" si="3"/>
        <v>0</v>
      </c>
      <c r="J14" s="181">
        <v>100</v>
      </c>
      <c r="K14" s="181">
        <f t="shared" si="4"/>
        <v>100</v>
      </c>
      <c r="L14" s="181">
        <v>0</v>
      </c>
      <c r="M14" s="181">
        <f t="shared" si="5"/>
        <v>0</v>
      </c>
      <c r="N14" s="181">
        <v>100</v>
      </c>
      <c r="O14" s="181">
        <f t="shared" si="6"/>
        <v>80</v>
      </c>
      <c r="P14" s="181">
        <v>20</v>
      </c>
      <c r="Q14" s="181">
        <f t="shared" si="7"/>
        <v>0</v>
      </c>
      <c r="R14" s="181">
        <v>100</v>
      </c>
      <c r="S14" s="181">
        <f t="shared" si="8"/>
        <v>100</v>
      </c>
      <c r="T14" s="181">
        <v>0</v>
      </c>
      <c r="U14" s="181">
        <f t="shared" si="9"/>
        <v>100</v>
      </c>
      <c r="V14" s="181">
        <v>0</v>
      </c>
      <c r="W14" s="181">
        <f t="shared" si="10"/>
        <v>100</v>
      </c>
      <c r="X14" s="181">
        <v>0</v>
      </c>
      <c r="Y14" s="181">
        <f t="shared" si="11"/>
        <v>0</v>
      </c>
      <c r="Z14" s="181">
        <v>100</v>
      </c>
      <c r="AA14" s="181">
        <f t="shared" si="12"/>
        <v>100</v>
      </c>
      <c r="AB14" s="181">
        <v>0</v>
      </c>
      <c r="AC14" s="181">
        <f t="shared" si="13"/>
        <v>0</v>
      </c>
      <c r="AD14" s="181">
        <v>100</v>
      </c>
      <c r="AE14" s="181">
        <f t="shared" si="14"/>
        <v>100</v>
      </c>
      <c r="AF14" s="181">
        <v>0</v>
      </c>
      <c r="AG14" s="181">
        <f t="shared" si="15"/>
        <v>0</v>
      </c>
      <c r="AH14" s="181">
        <v>100</v>
      </c>
      <c r="AI14" s="181">
        <f t="shared" si="16"/>
        <v>100</v>
      </c>
      <c r="AJ14" s="181">
        <v>0</v>
      </c>
      <c r="AK14" s="181">
        <f t="shared" si="17"/>
        <v>20</v>
      </c>
      <c r="AL14" s="181">
        <v>80</v>
      </c>
      <c r="AM14" s="181">
        <f t="shared" si="18"/>
        <v>80</v>
      </c>
      <c r="AN14" s="181">
        <v>20</v>
      </c>
      <c r="AO14" s="181">
        <f t="shared" si="19"/>
        <v>0</v>
      </c>
      <c r="AP14" s="181">
        <v>100</v>
      </c>
      <c r="AQ14" s="181">
        <f t="shared" si="20"/>
        <v>100</v>
      </c>
      <c r="AR14" s="181">
        <v>0</v>
      </c>
      <c r="AS14" s="181">
        <f t="shared" si="21"/>
        <v>0</v>
      </c>
      <c r="AT14" s="181">
        <v>100</v>
      </c>
      <c r="AU14" s="181">
        <f t="shared" si="22"/>
        <v>100</v>
      </c>
      <c r="AV14" s="181">
        <v>0</v>
      </c>
      <c r="AW14" s="181">
        <f t="shared" si="23"/>
        <v>0</v>
      </c>
      <c r="AX14" s="181">
        <v>100</v>
      </c>
      <c r="AY14" s="183"/>
    </row>
    <row r="15" spans="1:51">
      <c r="A15" s="181">
        <v>5</v>
      </c>
      <c r="B15" s="182" t="s">
        <v>330</v>
      </c>
      <c r="C15" s="181">
        <f t="shared" si="0"/>
        <v>80</v>
      </c>
      <c r="D15" s="181">
        <v>20</v>
      </c>
      <c r="E15" s="181">
        <f t="shared" si="1"/>
        <v>0</v>
      </c>
      <c r="F15" s="181">
        <v>100</v>
      </c>
      <c r="G15" s="181">
        <f t="shared" si="2"/>
        <v>80</v>
      </c>
      <c r="H15" s="181">
        <v>20</v>
      </c>
      <c r="I15" s="181">
        <f t="shared" si="3"/>
        <v>0</v>
      </c>
      <c r="J15" s="181">
        <v>100</v>
      </c>
      <c r="K15" s="181">
        <f t="shared" si="4"/>
        <v>100</v>
      </c>
      <c r="L15" s="181">
        <v>0</v>
      </c>
      <c r="M15" s="181">
        <f t="shared" si="5"/>
        <v>0</v>
      </c>
      <c r="N15" s="181">
        <v>100</v>
      </c>
      <c r="O15" s="181">
        <f t="shared" si="6"/>
        <v>80</v>
      </c>
      <c r="P15" s="181">
        <v>20</v>
      </c>
      <c r="Q15" s="181">
        <f t="shared" si="7"/>
        <v>0</v>
      </c>
      <c r="R15" s="181">
        <v>100</v>
      </c>
      <c r="S15" s="181">
        <f t="shared" si="8"/>
        <v>100</v>
      </c>
      <c r="T15" s="181">
        <v>0</v>
      </c>
      <c r="U15" s="181">
        <f t="shared" si="9"/>
        <v>100</v>
      </c>
      <c r="V15" s="181">
        <v>0</v>
      </c>
      <c r="W15" s="181">
        <f t="shared" si="10"/>
        <v>100</v>
      </c>
      <c r="X15" s="181">
        <v>0</v>
      </c>
      <c r="Y15" s="181">
        <f t="shared" si="11"/>
        <v>0</v>
      </c>
      <c r="Z15" s="181">
        <v>100</v>
      </c>
      <c r="AA15" s="181">
        <f t="shared" si="12"/>
        <v>100</v>
      </c>
      <c r="AB15" s="181">
        <v>0</v>
      </c>
      <c r="AC15" s="181">
        <f t="shared" si="13"/>
        <v>0</v>
      </c>
      <c r="AD15" s="181">
        <v>100</v>
      </c>
      <c r="AE15" s="181">
        <f t="shared" si="14"/>
        <v>100</v>
      </c>
      <c r="AF15" s="181">
        <v>0</v>
      </c>
      <c r="AG15" s="181">
        <f t="shared" si="15"/>
        <v>0</v>
      </c>
      <c r="AH15" s="181">
        <v>100</v>
      </c>
      <c r="AI15" s="181">
        <f t="shared" si="16"/>
        <v>100</v>
      </c>
      <c r="AJ15" s="181">
        <v>0</v>
      </c>
      <c r="AK15" s="181">
        <f t="shared" si="17"/>
        <v>20</v>
      </c>
      <c r="AL15" s="181">
        <v>80</v>
      </c>
      <c r="AM15" s="181">
        <f t="shared" si="18"/>
        <v>80</v>
      </c>
      <c r="AN15" s="181">
        <v>20</v>
      </c>
      <c r="AO15" s="181">
        <f t="shared" si="19"/>
        <v>0</v>
      </c>
      <c r="AP15" s="181">
        <v>100</v>
      </c>
      <c r="AQ15" s="181">
        <f t="shared" si="20"/>
        <v>100</v>
      </c>
      <c r="AR15" s="181">
        <v>0</v>
      </c>
      <c r="AS15" s="181">
        <f t="shared" si="21"/>
        <v>0</v>
      </c>
      <c r="AT15" s="181">
        <v>100</v>
      </c>
      <c r="AU15" s="181">
        <f t="shared" si="22"/>
        <v>100</v>
      </c>
      <c r="AV15" s="181">
        <v>0</v>
      </c>
      <c r="AW15" s="181">
        <f t="shared" si="23"/>
        <v>0</v>
      </c>
      <c r="AX15" s="181">
        <v>100</v>
      </c>
      <c r="AY15" s="183"/>
    </row>
    <row r="16" spans="1:51">
      <c r="A16" s="181">
        <v>6</v>
      </c>
      <c r="B16" s="182" t="s">
        <v>331</v>
      </c>
      <c r="C16" s="181">
        <f t="shared" si="0"/>
        <v>80</v>
      </c>
      <c r="D16" s="181">
        <v>20</v>
      </c>
      <c r="E16" s="181">
        <f t="shared" si="1"/>
        <v>0</v>
      </c>
      <c r="F16" s="181">
        <v>100</v>
      </c>
      <c r="G16" s="181">
        <f t="shared" si="2"/>
        <v>80</v>
      </c>
      <c r="H16" s="181">
        <v>20</v>
      </c>
      <c r="I16" s="181">
        <f t="shared" si="3"/>
        <v>0</v>
      </c>
      <c r="J16" s="181">
        <v>100</v>
      </c>
      <c r="K16" s="181">
        <f t="shared" si="4"/>
        <v>100</v>
      </c>
      <c r="L16" s="181">
        <v>0</v>
      </c>
      <c r="M16" s="181">
        <f t="shared" si="5"/>
        <v>0</v>
      </c>
      <c r="N16" s="181">
        <v>100</v>
      </c>
      <c r="O16" s="181">
        <f t="shared" si="6"/>
        <v>80</v>
      </c>
      <c r="P16" s="181">
        <v>20</v>
      </c>
      <c r="Q16" s="181">
        <f t="shared" si="7"/>
        <v>0</v>
      </c>
      <c r="R16" s="181">
        <v>100</v>
      </c>
      <c r="S16" s="181">
        <f t="shared" si="8"/>
        <v>100</v>
      </c>
      <c r="T16" s="181">
        <v>0</v>
      </c>
      <c r="U16" s="181">
        <f t="shared" si="9"/>
        <v>100</v>
      </c>
      <c r="V16" s="181">
        <v>0</v>
      </c>
      <c r="W16" s="181">
        <f t="shared" si="10"/>
        <v>100</v>
      </c>
      <c r="X16" s="181">
        <v>0</v>
      </c>
      <c r="Y16" s="181">
        <f t="shared" si="11"/>
        <v>0</v>
      </c>
      <c r="Z16" s="181">
        <v>100</v>
      </c>
      <c r="AA16" s="181">
        <f t="shared" si="12"/>
        <v>100</v>
      </c>
      <c r="AB16" s="181">
        <v>0</v>
      </c>
      <c r="AC16" s="181">
        <f t="shared" si="13"/>
        <v>0</v>
      </c>
      <c r="AD16" s="181">
        <v>100</v>
      </c>
      <c r="AE16" s="181">
        <f t="shared" si="14"/>
        <v>100</v>
      </c>
      <c r="AF16" s="181">
        <v>0</v>
      </c>
      <c r="AG16" s="181">
        <f t="shared" si="15"/>
        <v>0</v>
      </c>
      <c r="AH16" s="181">
        <v>100</v>
      </c>
      <c r="AI16" s="181">
        <f t="shared" si="16"/>
        <v>100</v>
      </c>
      <c r="AJ16" s="181">
        <v>0</v>
      </c>
      <c r="AK16" s="181">
        <f t="shared" si="17"/>
        <v>20</v>
      </c>
      <c r="AL16" s="181">
        <v>80</v>
      </c>
      <c r="AM16" s="181">
        <f t="shared" si="18"/>
        <v>80</v>
      </c>
      <c r="AN16" s="181">
        <v>20</v>
      </c>
      <c r="AO16" s="181">
        <f t="shared" si="19"/>
        <v>0</v>
      </c>
      <c r="AP16" s="181">
        <v>100</v>
      </c>
      <c r="AQ16" s="181">
        <f t="shared" si="20"/>
        <v>100</v>
      </c>
      <c r="AR16" s="181">
        <v>0</v>
      </c>
      <c r="AS16" s="181">
        <f t="shared" si="21"/>
        <v>0</v>
      </c>
      <c r="AT16" s="181">
        <v>100</v>
      </c>
      <c r="AU16" s="181">
        <f t="shared" si="22"/>
        <v>100</v>
      </c>
      <c r="AV16" s="181">
        <v>0</v>
      </c>
      <c r="AW16" s="181">
        <f t="shared" si="23"/>
        <v>0</v>
      </c>
      <c r="AX16" s="181">
        <v>100</v>
      </c>
      <c r="AY16" s="183"/>
    </row>
    <row r="17" spans="1:51">
      <c r="A17" s="181">
        <v>7</v>
      </c>
      <c r="B17" s="182" t="s">
        <v>332</v>
      </c>
      <c r="C17" s="181">
        <f t="shared" si="0"/>
        <v>80</v>
      </c>
      <c r="D17" s="181">
        <v>20</v>
      </c>
      <c r="E17" s="181">
        <f t="shared" si="1"/>
        <v>0</v>
      </c>
      <c r="F17" s="181">
        <v>100</v>
      </c>
      <c r="G17" s="181">
        <f t="shared" si="2"/>
        <v>80</v>
      </c>
      <c r="H17" s="181">
        <v>20</v>
      </c>
      <c r="I17" s="181">
        <f t="shared" si="3"/>
        <v>0</v>
      </c>
      <c r="J17" s="181">
        <v>100</v>
      </c>
      <c r="K17" s="181">
        <f t="shared" si="4"/>
        <v>100</v>
      </c>
      <c r="L17" s="181">
        <v>0</v>
      </c>
      <c r="M17" s="181">
        <f t="shared" si="5"/>
        <v>0</v>
      </c>
      <c r="N17" s="181">
        <v>100</v>
      </c>
      <c r="O17" s="181">
        <f t="shared" si="6"/>
        <v>80</v>
      </c>
      <c r="P17" s="181">
        <v>20</v>
      </c>
      <c r="Q17" s="181">
        <f t="shared" si="7"/>
        <v>0</v>
      </c>
      <c r="R17" s="181">
        <v>100</v>
      </c>
      <c r="S17" s="181">
        <f t="shared" si="8"/>
        <v>100</v>
      </c>
      <c r="T17" s="181">
        <v>0</v>
      </c>
      <c r="U17" s="181">
        <f t="shared" si="9"/>
        <v>100</v>
      </c>
      <c r="V17" s="181">
        <v>0</v>
      </c>
      <c r="W17" s="181">
        <f t="shared" si="10"/>
        <v>100</v>
      </c>
      <c r="X17" s="181">
        <v>0</v>
      </c>
      <c r="Y17" s="181">
        <f t="shared" si="11"/>
        <v>0</v>
      </c>
      <c r="Z17" s="181">
        <v>100</v>
      </c>
      <c r="AA17" s="181">
        <f t="shared" si="12"/>
        <v>100</v>
      </c>
      <c r="AB17" s="181">
        <v>0</v>
      </c>
      <c r="AC17" s="181">
        <f t="shared" si="13"/>
        <v>0</v>
      </c>
      <c r="AD17" s="181">
        <v>100</v>
      </c>
      <c r="AE17" s="181">
        <f t="shared" si="14"/>
        <v>100</v>
      </c>
      <c r="AF17" s="181">
        <v>0</v>
      </c>
      <c r="AG17" s="181">
        <f t="shared" si="15"/>
        <v>0</v>
      </c>
      <c r="AH17" s="181">
        <v>100</v>
      </c>
      <c r="AI17" s="181">
        <f t="shared" si="16"/>
        <v>100</v>
      </c>
      <c r="AJ17" s="181">
        <v>0</v>
      </c>
      <c r="AK17" s="181">
        <f t="shared" si="17"/>
        <v>20</v>
      </c>
      <c r="AL17" s="181">
        <v>80</v>
      </c>
      <c r="AM17" s="181">
        <f t="shared" si="18"/>
        <v>80</v>
      </c>
      <c r="AN17" s="181">
        <v>20</v>
      </c>
      <c r="AO17" s="181">
        <f t="shared" si="19"/>
        <v>0</v>
      </c>
      <c r="AP17" s="181">
        <v>100</v>
      </c>
      <c r="AQ17" s="181">
        <f t="shared" si="20"/>
        <v>100</v>
      </c>
      <c r="AR17" s="181">
        <v>0</v>
      </c>
      <c r="AS17" s="181">
        <f t="shared" si="21"/>
        <v>0</v>
      </c>
      <c r="AT17" s="181">
        <v>100</v>
      </c>
      <c r="AU17" s="181">
        <f t="shared" si="22"/>
        <v>100</v>
      </c>
      <c r="AV17" s="181">
        <v>0</v>
      </c>
      <c r="AW17" s="181">
        <f t="shared" si="23"/>
        <v>0</v>
      </c>
      <c r="AX17" s="181">
        <v>100</v>
      </c>
      <c r="AY17" s="183"/>
    </row>
    <row r="18" spans="1:51">
      <c r="A18" s="181">
        <v>8</v>
      </c>
      <c r="B18" s="182" t="s">
        <v>333</v>
      </c>
      <c r="C18" s="181">
        <f t="shared" si="0"/>
        <v>80</v>
      </c>
      <c r="D18" s="181">
        <v>20</v>
      </c>
      <c r="E18" s="181">
        <f t="shared" si="1"/>
        <v>0</v>
      </c>
      <c r="F18" s="181">
        <v>100</v>
      </c>
      <c r="G18" s="181">
        <f t="shared" si="2"/>
        <v>80</v>
      </c>
      <c r="H18" s="181">
        <v>20</v>
      </c>
      <c r="I18" s="181">
        <f t="shared" si="3"/>
        <v>0</v>
      </c>
      <c r="J18" s="181">
        <v>100</v>
      </c>
      <c r="K18" s="181">
        <f t="shared" si="4"/>
        <v>100</v>
      </c>
      <c r="L18" s="181">
        <v>0</v>
      </c>
      <c r="M18" s="181">
        <f t="shared" si="5"/>
        <v>0</v>
      </c>
      <c r="N18" s="181">
        <v>100</v>
      </c>
      <c r="O18" s="181">
        <f t="shared" si="6"/>
        <v>80</v>
      </c>
      <c r="P18" s="181">
        <v>20</v>
      </c>
      <c r="Q18" s="181">
        <f t="shared" si="7"/>
        <v>0</v>
      </c>
      <c r="R18" s="181">
        <v>100</v>
      </c>
      <c r="S18" s="181">
        <f t="shared" si="8"/>
        <v>100</v>
      </c>
      <c r="T18" s="181">
        <v>0</v>
      </c>
      <c r="U18" s="181">
        <f t="shared" si="9"/>
        <v>100</v>
      </c>
      <c r="V18" s="181">
        <v>0</v>
      </c>
      <c r="W18" s="181">
        <f t="shared" si="10"/>
        <v>100</v>
      </c>
      <c r="X18" s="181">
        <v>0</v>
      </c>
      <c r="Y18" s="181">
        <f t="shared" si="11"/>
        <v>0</v>
      </c>
      <c r="Z18" s="181">
        <v>100</v>
      </c>
      <c r="AA18" s="181">
        <f t="shared" si="12"/>
        <v>100</v>
      </c>
      <c r="AB18" s="181">
        <v>0</v>
      </c>
      <c r="AC18" s="181">
        <f t="shared" si="13"/>
        <v>0</v>
      </c>
      <c r="AD18" s="181">
        <v>100</v>
      </c>
      <c r="AE18" s="181">
        <f t="shared" si="14"/>
        <v>100</v>
      </c>
      <c r="AF18" s="181">
        <v>0</v>
      </c>
      <c r="AG18" s="181">
        <f t="shared" si="15"/>
        <v>0</v>
      </c>
      <c r="AH18" s="181">
        <v>100</v>
      </c>
      <c r="AI18" s="181">
        <f t="shared" si="16"/>
        <v>100</v>
      </c>
      <c r="AJ18" s="181">
        <v>0</v>
      </c>
      <c r="AK18" s="181">
        <f t="shared" si="17"/>
        <v>20</v>
      </c>
      <c r="AL18" s="181">
        <v>80</v>
      </c>
      <c r="AM18" s="181">
        <f t="shared" si="18"/>
        <v>80</v>
      </c>
      <c r="AN18" s="181">
        <v>20</v>
      </c>
      <c r="AO18" s="181">
        <f t="shared" si="19"/>
        <v>0</v>
      </c>
      <c r="AP18" s="181">
        <v>100</v>
      </c>
      <c r="AQ18" s="181">
        <f t="shared" si="20"/>
        <v>100</v>
      </c>
      <c r="AR18" s="181">
        <v>0</v>
      </c>
      <c r="AS18" s="181">
        <f t="shared" si="21"/>
        <v>0</v>
      </c>
      <c r="AT18" s="181">
        <v>100</v>
      </c>
      <c r="AU18" s="181">
        <f t="shared" si="22"/>
        <v>100</v>
      </c>
      <c r="AV18" s="181">
        <v>0</v>
      </c>
      <c r="AW18" s="181">
        <f t="shared" si="23"/>
        <v>0</v>
      </c>
      <c r="AX18" s="181">
        <v>100</v>
      </c>
      <c r="AY18" s="183"/>
    </row>
    <row r="19" spans="1:51">
      <c r="A19" s="181">
        <v>9</v>
      </c>
      <c r="B19" s="182" t="s">
        <v>334</v>
      </c>
      <c r="C19" s="181">
        <f t="shared" si="0"/>
        <v>80</v>
      </c>
      <c r="D19" s="181">
        <v>20</v>
      </c>
      <c r="E19" s="181">
        <f t="shared" si="1"/>
        <v>0</v>
      </c>
      <c r="F19" s="181">
        <v>100</v>
      </c>
      <c r="G19" s="181">
        <f t="shared" si="2"/>
        <v>80</v>
      </c>
      <c r="H19" s="181">
        <v>20</v>
      </c>
      <c r="I19" s="181">
        <f t="shared" si="3"/>
        <v>0</v>
      </c>
      <c r="J19" s="181">
        <v>100</v>
      </c>
      <c r="K19" s="181">
        <f t="shared" si="4"/>
        <v>100</v>
      </c>
      <c r="L19" s="181">
        <v>0</v>
      </c>
      <c r="M19" s="181">
        <f t="shared" si="5"/>
        <v>0</v>
      </c>
      <c r="N19" s="181">
        <v>100</v>
      </c>
      <c r="O19" s="181">
        <f t="shared" si="6"/>
        <v>80</v>
      </c>
      <c r="P19" s="181">
        <v>20</v>
      </c>
      <c r="Q19" s="181">
        <f t="shared" si="7"/>
        <v>0</v>
      </c>
      <c r="R19" s="181">
        <v>100</v>
      </c>
      <c r="S19" s="181">
        <f t="shared" si="8"/>
        <v>100</v>
      </c>
      <c r="T19" s="181">
        <v>0</v>
      </c>
      <c r="U19" s="181">
        <f t="shared" si="9"/>
        <v>100</v>
      </c>
      <c r="V19" s="181">
        <v>0</v>
      </c>
      <c r="W19" s="181">
        <f t="shared" si="10"/>
        <v>100</v>
      </c>
      <c r="X19" s="181">
        <v>0</v>
      </c>
      <c r="Y19" s="181">
        <f t="shared" si="11"/>
        <v>0</v>
      </c>
      <c r="Z19" s="181">
        <v>100</v>
      </c>
      <c r="AA19" s="181">
        <f t="shared" si="12"/>
        <v>100</v>
      </c>
      <c r="AB19" s="181">
        <v>0</v>
      </c>
      <c r="AC19" s="181">
        <f t="shared" si="13"/>
        <v>0</v>
      </c>
      <c r="AD19" s="181">
        <v>100</v>
      </c>
      <c r="AE19" s="181">
        <f t="shared" si="14"/>
        <v>100</v>
      </c>
      <c r="AF19" s="181">
        <v>0</v>
      </c>
      <c r="AG19" s="181">
        <f t="shared" si="15"/>
        <v>0</v>
      </c>
      <c r="AH19" s="181">
        <v>100</v>
      </c>
      <c r="AI19" s="181">
        <f t="shared" si="16"/>
        <v>100</v>
      </c>
      <c r="AJ19" s="181">
        <v>0</v>
      </c>
      <c r="AK19" s="181">
        <f t="shared" si="17"/>
        <v>20</v>
      </c>
      <c r="AL19" s="181">
        <v>80</v>
      </c>
      <c r="AM19" s="181">
        <f t="shared" si="18"/>
        <v>80</v>
      </c>
      <c r="AN19" s="181">
        <v>20</v>
      </c>
      <c r="AO19" s="181">
        <f t="shared" si="19"/>
        <v>0</v>
      </c>
      <c r="AP19" s="181">
        <v>100</v>
      </c>
      <c r="AQ19" s="181">
        <f t="shared" si="20"/>
        <v>100</v>
      </c>
      <c r="AR19" s="181">
        <v>0</v>
      </c>
      <c r="AS19" s="181">
        <f t="shared" si="21"/>
        <v>0</v>
      </c>
      <c r="AT19" s="181">
        <v>100</v>
      </c>
      <c r="AU19" s="181">
        <f t="shared" si="22"/>
        <v>100</v>
      </c>
      <c r="AV19" s="181">
        <v>0</v>
      </c>
      <c r="AW19" s="181">
        <f t="shared" si="23"/>
        <v>0</v>
      </c>
      <c r="AX19" s="181">
        <v>100</v>
      </c>
      <c r="AY19" s="183"/>
    </row>
    <row r="20" spans="1:51">
      <c r="A20" s="181">
        <v>10</v>
      </c>
      <c r="B20" s="182" t="s">
        <v>335</v>
      </c>
      <c r="C20" s="181">
        <f t="shared" si="0"/>
        <v>80</v>
      </c>
      <c r="D20" s="181">
        <v>20</v>
      </c>
      <c r="E20" s="181">
        <f t="shared" si="1"/>
        <v>0</v>
      </c>
      <c r="F20" s="181">
        <v>100</v>
      </c>
      <c r="G20" s="181">
        <f t="shared" si="2"/>
        <v>80</v>
      </c>
      <c r="H20" s="181">
        <v>20</v>
      </c>
      <c r="I20" s="181">
        <f t="shared" si="3"/>
        <v>0</v>
      </c>
      <c r="J20" s="181">
        <v>100</v>
      </c>
      <c r="K20" s="181">
        <f t="shared" si="4"/>
        <v>100</v>
      </c>
      <c r="L20" s="181">
        <v>0</v>
      </c>
      <c r="M20" s="181">
        <f t="shared" si="5"/>
        <v>0</v>
      </c>
      <c r="N20" s="181">
        <v>100</v>
      </c>
      <c r="O20" s="181">
        <f t="shared" si="6"/>
        <v>80</v>
      </c>
      <c r="P20" s="181">
        <v>20</v>
      </c>
      <c r="Q20" s="181">
        <f t="shared" si="7"/>
        <v>0</v>
      </c>
      <c r="R20" s="181">
        <v>100</v>
      </c>
      <c r="S20" s="181">
        <f t="shared" si="8"/>
        <v>100</v>
      </c>
      <c r="T20" s="181">
        <v>0</v>
      </c>
      <c r="U20" s="181">
        <f t="shared" si="9"/>
        <v>100</v>
      </c>
      <c r="V20" s="181">
        <v>0</v>
      </c>
      <c r="W20" s="181">
        <f t="shared" si="10"/>
        <v>100</v>
      </c>
      <c r="X20" s="181">
        <v>0</v>
      </c>
      <c r="Y20" s="181">
        <f t="shared" si="11"/>
        <v>0</v>
      </c>
      <c r="Z20" s="181">
        <v>100</v>
      </c>
      <c r="AA20" s="181">
        <f t="shared" si="12"/>
        <v>100</v>
      </c>
      <c r="AB20" s="181">
        <v>0</v>
      </c>
      <c r="AC20" s="181">
        <f t="shared" si="13"/>
        <v>0</v>
      </c>
      <c r="AD20" s="181">
        <v>100</v>
      </c>
      <c r="AE20" s="181">
        <f t="shared" si="14"/>
        <v>100</v>
      </c>
      <c r="AF20" s="181">
        <v>0</v>
      </c>
      <c r="AG20" s="181">
        <f t="shared" si="15"/>
        <v>0</v>
      </c>
      <c r="AH20" s="181">
        <v>100</v>
      </c>
      <c r="AI20" s="181">
        <f t="shared" si="16"/>
        <v>100</v>
      </c>
      <c r="AJ20" s="181">
        <v>0</v>
      </c>
      <c r="AK20" s="181">
        <f t="shared" si="17"/>
        <v>20</v>
      </c>
      <c r="AL20" s="181">
        <v>80</v>
      </c>
      <c r="AM20" s="181">
        <f t="shared" si="18"/>
        <v>80</v>
      </c>
      <c r="AN20" s="181">
        <v>20</v>
      </c>
      <c r="AO20" s="181">
        <f t="shared" si="19"/>
        <v>0</v>
      </c>
      <c r="AP20" s="181">
        <v>100</v>
      </c>
      <c r="AQ20" s="181">
        <f t="shared" si="20"/>
        <v>100</v>
      </c>
      <c r="AR20" s="181">
        <v>0</v>
      </c>
      <c r="AS20" s="181">
        <f t="shared" si="21"/>
        <v>0</v>
      </c>
      <c r="AT20" s="181">
        <v>100</v>
      </c>
      <c r="AU20" s="181">
        <f t="shared" si="22"/>
        <v>100</v>
      </c>
      <c r="AV20" s="181">
        <v>0</v>
      </c>
      <c r="AW20" s="181">
        <f t="shared" si="23"/>
        <v>0</v>
      </c>
      <c r="AX20" s="181">
        <v>100</v>
      </c>
      <c r="AY20" s="183"/>
    </row>
    <row r="21" spans="1:51">
      <c r="A21" s="181">
        <v>11</v>
      </c>
      <c r="B21" s="182" t="s">
        <v>336</v>
      </c>
      <c r="C21" s="181">
        <f t="shared" si="0"/>
        <v>80</v>
      </c>
      <c r="D21" s="181">
        <v>20</v>
      </c>
      <c r="E21" s="181">
        <f t="shared" si="1"/>
        <v>0</v>
      </c>
      <c r="F21" s="181">
        <v>100</v>
      </c>
      <c r="G21" s="181">
        <f t="shared" si="2"/>
        <v>80</v>
      </c>
      <c r="H21" s="181">
        <v>20</v>
      </c>
      <c r="I21" s="181">
        <f t="shared" si="3"/>
        <v>0</v>
      </c>
      <c r="J21" s="181">
        <v>100</v>
      </c>
      <c r="K21" s="181">
        <f t="shared" si="4"/>
        <v>100</v>
      </c>
      <c r="L21" s="181">
        <v>0</v>
      </c>
      <c r="M21" s="181">
        <f t="shared" si="5"/>
        <v>0</v>
      </c>
      <c r="N21" s="181">
        <v>100</v>
      </c>
      <c r="O21" s="181">
        <f t="shared" si="6"/>
        <v>80</v>
      </c>
      <c r="P21" s="181">
        <v>20</v>
      </c>
      <c r="Q21" s="181">
        <f t="shared" si="7"/>
        <v>0</v>
      </c>
      <c r="R21" s="181">
        <v>100</v>
      </c>
      <c r="S21" s="181">
        <f t="shared" si="8"/>
        <v>100</v>
      </c>
      <c r="T21" s="181">
        <v>0</v>
      </c>
      <c r="U21" s="181">
        <f t="shared" si="9"/>
        <v>100</v>
      </c>
      <c r="V21" s="181">
        <v>0</v>
      </c>
      <c r="W21" s="181">
        <f t="shared" si="10"/>
        <v>100</v>
      </c>
      <c r="X21" s="181">
        <v>0</v>
      </c>
      <c r="Y21" s="181">
        <f t="shared" si="11"/>
        <v>0</v>
      </c>
      <c r="Z21" s="181">
        <v>100</v>
      </c>
      <c r="AA21" s="181">
        <f t="shared" si="12"/>
        <v>100</v>
      </c>
      <c r="AB21" s="181">
        <v>0</v>
      </c>
      <c r="AC21" s="181">
        <f t="shared" si="13"/>
        <v>0</v>
      </c>
      <c r="AD21" s="181">
        <v>100</v>
      </c>
      <c r="AE21" s="181">
        <f t="shared" si="14"/>
        <v>100</v>
      </c>
      <c r="AF21" s="181">
        <v>0</v>
      </c>
      <c r="AG21" s="181">
        <f t="shared" si="15"/>
        <v>0</v>
      </c>
      <c r="AH21" s="181">
        <v>100</v>
      </c>
      <c r="AI21" s="181">
        <f t="shared" si="16"/>
        <v>100</v>
      </c>
      <c r="AJ21" s="181">
        <v>0</v>
      </c>
      <c r="AK21" s="181">
        <f t="shared" si="17"/>
        <v>20</v>
      </c>
      <c r="AL21" s="181">
        <v>80</v>
      </c>
      <c r="AM21" s="181">
        <f t="shared" si="18"/>
        <v>80</v>
      </c>
      <c r="AN21" s="181">
        <v>20</v>
      </c>
      <c r="AO21" s="181">
        <f t="shared" si="19"/>
        <v>0</v>
      </c>
      <c r="AP21" s="181">
        <v>100</v>
      </c>
      <c r="AQ21" s="181">
        <f t="shared" si="20"/>
        <v>100</v>
      </c>
      <c r="AR21" s="181">
        <v>0</v>
      </c>
      <c r="AS21" s="181">
        <f t="shared" si="21"/>
        <v>0</v>
      </c>
      <c r="AT21" s="181">
        <v>100</v>
      </c>
      <c r="AU21" s="181">
        <f t="shared" si="22"/>
        <v>100</v>
      </c>
      <c r="AV21" s="181">
        <v>0</v>
      </c>
      <c r="AW21" s="181">
        <f t="shared" si="23"/>
        <v>0</v>
      </c>
      <c r="AX21" s="181">
        <v>100</v>
      </c>
      <c r="AY21" s="183"/>
    </row>
    <row r="22" spans="1:51">
      <c r="A22" s="181">
        <v>12</v>
      </c>
      <c r="B22" s="182" t="s">
        <v>337</v>
      </c>
      <c r="C22" s="181">
        <f t="shared" si="0"/>
        <v>80</v>
      </c>
      <c r="D22" s="181">
        <v>20</v>
      </c>
      <c r="E22" s="181">
        <f t="shared" si="1"/>
        <v>0</v>
      </c>
      <c r="F22" s="181">
        <v>100</v>
      </c>
      <c r="G22" s="181">
        <f t="shared" si="2"/>
        <v>80</v>
      </c>
      <c r="H22" s="181">
        <v>20</v>
      </c>
      <c r="I22" s="181">
        <f t="shared" si="3"/>
        <v>0</v>
      </c>
      <c r="J22" s="181">
        <v>100</v>
      </c>
      <c r="K22" s="181">
        <f t="shared" si="4"/>
        <v>100</v>
      </c>
      <c r="L22" s="181">
        <v>0</v>
      </c>
      <c r="M22" s="181">
        <f t="shared" si="5"/>
        <v>0</v>
      </c>
      <c r="N22" s="181">
        <v>100</v>
      </c>
      <c r="O22" s="181">
        <f t="shared" si="6"/>
        <v>80</v>
      </c>
      <c r="P22" s="181">
        <v>20</v>
      </c>
      <c r="Q22" s="181">
        <f t="shared" si="7"/>
        <v>0</v>
      </c>
      <c r="R22" s="181">
        <v>100</v>
      </c>
      <c r="S22" s="181">
        <f t="shared" si="8"/>
        <v>100</v>
      </c>
      <c r="T22" s="181">
        <v>0</v>
      </c>
      <c r="U22" s="181">
        <f t="shared" si="9"/>
        <v>100</v>
      </c>
      <c r="V22" s="181">
        <v>0</v>
      </c>
      <c r="W22" s="181">
        <f t="shared" si="10"/>
        <v>100</v>
      </c>
      <c r="X22" s="181">
        <v>0</v>
      </c>
      <c r="Y22" s="181">
        <f t="shared" si="11"/>
        <v>0</v>
      </c>
      <c r="Z22" s="181">
        <v>100</v>
      </c>
      <c r="AA22" s="181">
        <f t="shared" si="12"/>
        <v>100</v>
      </c>
      <c r="AB22" s="181">
        <v>0</v>
      </c>
      <c r="AC22" s="181">
        <f t="shared" si="13"/>
        <v>0</v>
      </c>
      <c r="AD22" s="181">
        <v>100</v>
      </c>
      <c r="AE22" s="181">
        <f t="shared" si="14"/>
        <v>100</v>
      </c>
      <c r="AF22" s="181">
        <v>0</v>
      </c>
      <c r="AG22" s="181">
        <f t="shared" si="15"/>
        <v>0</v>
      </c>
      <c r="AH22" s="181">
        <v>100</v>
      </c>
      <c r="AI22" s="181">
        <f t="shared" si="16"/>
        <v>100</v>
      </c>
      <c r="AJ22" s="181">
        <v>0</v>
      </c>
      <c r="AK22" s="181">
        <f t="shared" si="17"/>
        <v>20</v>
      </c>
      <c r="AL22" s="181">
        <v>80</v>
      </c>
      <c r="AM22" s="181">
        <f t="shared" si="18"/>
        <v>80</v>
      </c>
      <c r="AN22" s="181">
        <v>20</v>
      </c>
      <c r="AO22" s="181">
        <f t="shared" si="19"/>
        <v>0</v>
      </c>
      <c r="AP22" s="181">
        <v>100</v>
      </c>
      <c r="AQ22" s="181">
        <f t="shared" si="20"/>
        <v>100</v>
      </c>
      <c r="AR22" s="181">
        <v>0</v>
      </c>
      <c r="AS22" s="181">
        <f t="shared" si="21"/>
        <v>0</v>
      </c>
      <c r="AT22" s="181">
        <v>100</v>
      </c>
      <c r="AU22" s="181">
        <f t="shared" si="22"/>
        <v>100</v>
      </c>
      <c r="AV22" s="181">
        <v>0</v>
      </c>
      <c r="AW22" s="181">
        <f t="shared" si="23"/>
        <v>0</v>
      </c>
      <c r="AX22" s="181">
        <v>100</v>
      </c>
      <c r="AY22" s="183"/>
    </row>
    <row r="23" spans="1:51">
      <c r="A23" s="181">
        <v>13</v>
      </c>
      <c r="B23" s="182" t="s">
        <v>338</v>
      </c>
      <c r="C23" s="181">
        <f t="shared" si="0"/>
        <v>80</v>
      </c>
      <c r="D23" s="181">
        <v>20</v>
      </c>
      <c r="E23" s="181">
        <f t="shared" si="1"/>
        <v>0</v>
      </c>
      <c r="F23" s="181">
        <v>100</v>
      </c>
      <c r="G23" s="181">
        <f t="shared" si="2"/>
        <v>80</v>
      </c>
      <c r="H23" s="181">
        <v>20</v>
      </c>
      <c r="I23" s="181">
        <f t="shared" si="3"/>
        <v>0</v>
      </c>
      <c r="J23" s="181">
        <v>100</v>
      </c>
      <c r="K23" s="181">
        <f t="shared" si="4"/>
        <v>100</v>
      </c>
      <c r="L23" s="181">
        <v>0</v>
      </c>
      <c r="M23" s="181">
        <f t="shared" si="5"/>
        <v>0</v>
      </c>
      <c r="N23" s="181">
        <v>100</v>
      </c>
      <c r="O23" s="181">
        <f t="shared" si="6"/>
        <v>80</v>
      </c>
      <c r="P23" s="181">
        <v>20</v>
      </c>
      <c r="Q23" s="181">
        <f t="shared" si="7"/>
        <v>0</v>
      </c>
      <c r="R23" s="181">
        <v>100</v>
      </c>
      <c r="S23" s="181">
        <f t="shared" si="8"/>
        <v>100</v>
      </c>
      <c r="T23" s="181">
        <v>0</v>
      </c>
      <c r="U23" s="181">
        <f t="shared" si="9"/>
        <v>100</v>
      </c>
      <c r="V23" s="181">
        <v>0</v>
      </c>
      <c r="W23" s="181">
        <f t="shared" si="10"/>
        <v>100</v>
      </c>
      <c r="X23" s="181">
        <v>0</v>
      </c>
      <c r="Y23" s="181">
        <f t="shared" si="11"/>
        <v>0</v>
      </c>
      <c r="Z23" s="181">
        <v>100</v>
      </c>
      <c r="AA23" s="181">
        <f t="shared" si="12"/>
        <v>100</v>
      </c>
      <c r="AB23" s="181">
        <v>0</v>
      </c>
      <c r="AC23" s="181">
        <f t="shared" si="13"/>
        <v>0</v>
      </c>
      <c r="AD23" s="181">
        <v>100</v>
      </c>
      <c r="AE23" s="181">
        <f t="shared" si="14"/>
        <v>100</v>
      </c>
      <c r="AF23" s="181">
        <v>0</v>
      </c>
      <c r="AG23" s="181">
        <f t="shared" si="15"/>
        <v>0</v>
      </c>
      <c r="AH23" s="181">
        <v>100</v>
      </c>
      <c r="AI23" s="181">
        <f t="shared" si="16"/>
        <v>100</v>
      </c>
      <c r="AJ23" s="181">
        <v>0</v>
      </c>
      <c r="AK23" s="181">
        <f t="shared" si="17"/>
        <v>20</v>
      </c>
      <c r="AL23" s="181">
        <v>80</v>
      </c>
      <c r="AM23" s="181">
        <f t="shared" si="18"/>
        <v>80</v>
      </c>
      <c r="AN23" s="181">
        <v>20</v>
      </c>
      <c r="AO23" s="181">
        <f t="shared" si="19"/>
        <v>0</v>
      </c>
      <c r="AP23" s="181">
        <v>100</v>
      </c>
      <c r="AQ23" s="181">
        <f t="shared" si="20"/>
        <v>100</v>
      </c>
      <c r="AR23" s="181">
        <v>0</v>
      </c>
      <c r="AS23" s="181">
        <f t="shared" si="21"/>
        <v>0</v>
      </c>
      <c r="AT23" s="181">
        <v>100</v>
      </c>
      <c r="AU23" s="181">
        <f t="shared" si="22"/>
        <v>100</v>
      </c>
      <c r="AV23" s="181">
        <v>0</v>
      </c>
      <c r="AW23" s="181">
        <f t="shared" si="23"/>
        <v>0</v>
      </c>
      <c r="AX23" s="181">
        <v>100</v>
      </c>
      <c r="AY23" s="183"/>
    </row>
    <row r="24" spans="1:51">
      <c r="A24" s="181">
        <v>14</v>
      </c>
      <c r="B24" s="182" t="s">
        <v>339</v>
      </c>
      <c r="C24" s="181">
        <f t="shared" si="0"/>
        <v>80</v>
      </c>
      <c r="D24" s="181">
        <v>20</v>
      </c>
      <c r="E24" s="181">
        <f t="shared" si="1"/>
        <v>0</v>
      </c>
      <c r="F24" s="181">
        <v>100</v>
      </c>
      <c r="G24" s="181">
        <f t="shared" si="2"/>
        <v>80</v>
      </c>
      <c r="H24" s="181">
        <v>20</v>
      </c>
      <c r="I24" s="181">
        <f t="shared" si="3"/>
        <v>0</v>
      </c>
      <c r="J24" s="181">
        <v>100</v>
      </c>
      <c r="K24" s="181">
        <f t="shared" si="4"/>
        <v>100</v>
      </c>
      <c r="L24" s="181">
        <v>0</v>
      </c>
      <c r="M24" s="181">
        <f t="shared" si="5"/>
        <v>0</v>
      </c>
      <c r="N24" s="181">
        <v>100</v>
      </c>
      <c r="O24" s="181">
        <f t="shared" si="6"/>
        <v>80</v>
      </c>
      <c r="P24" s="181">
        <v>20</v>
      </c>
      <c r="Q24" s="181">
        <f t="shared" si="7"/>
        <v>0</v>
      </c>
      <c r="R24" s="181">
        <v>100</v>
      </c>
      <c r="S24" s="181">
        <f t="shared" si="8"/>
        <v>100</v>
      </c>
      <c r="T24" s="181">
        <v>0</v>
      </c>
      <c r="U24" s="181">
        <f t="shared" si="9"/>
        <v>100</v>
      </c>
      <c r="V24" s="181">
        <v>0</v>
      </c>
      <c r="W24" s="181">
        <f t="shared" si="10"/>
        <v>100</v>
      </c>
      <c r="X24" s="181">
        <v>0</v>
      </c>
      <c r="Y24" s="181">
        <f t="shared" si="11"/>
        <v>0</v>
      </c>
      <c r="Z24" s="181">
        <v>100</v>
      </c>
      <c r="AA24" s="181">
        <f t="shared" si="12"/>
        <v>100</v>
      </c>
      <c r="AB24" s="181">
        <v>0</v>
      </c>
      <c r="AC24" s="181">
        <f t="shared" si="13"/>
        <v>0</v>
      </c>
      <c r="AD24" s="181">
        <v>100</v>
      </c>
      <c r="AE24" s="181">
        <f t="shared" si="14"/>
        <v>100</v>
      </c>
      <c r="AF24" s="181">
        <v>0</v>
      </c>
      <c r="AG24" s="181">
        <f t="shared" si="15"/>
        <v>0</v>
      </c>
      <c r="AH24" s="181">
        <v>100</v>
      </c>
      <c r="AI24" s="181">
        <f t="shared" si="16"/>
        <v>100</v>
      </c>
      <c r="AJ24" s="181">
        <v>0</v>
      </c>
      <c r="AK24" s="181">
        <f t="shared" si="17"/>
        <v>20</v>
      </c>
      <c r="AL24" s="181">
        <v>80</v>
      </c>
      <c r="AM24" s="181">
        <f t="shared" si="18"/>
        <v>80</v>
      </c>
      <c r="AN24" s="181">
        <v>20</v>
      </c>
      <c r="AO24" s="181">
        <f t="shared" si="19"/>
        <v>0</v>
      </c>
      <c r="AP24" s="181">
        <v>100</v>
      </c>
      <c r="AQ24" s="181">
        <f t="shared" si="20"/>
        <v>100</v>
      </c>
      <c r="AR24" s="181">
        <v>0</v>
      </c>
      <c r="AS24" s="181">
        <f t="shared" si="21"/>
        <v>0</v>
      </c>
      <c r="AT24" s="181">
        <v>100</v>
      </c>
      <c r="AU24" s="181">
        <f t="shared" si="22"/>
        <v>100</v>
      </c>
      <c r="AV24" s="181">
        <v>0</v>
      </c>
      <c r="AW24" s="181">
        <f t="shared" si="23"/>
        <v>0</v>
      </c>
      <c r="AX24" s="181">
        <v>100</v>
      </c>
      <c r="AY24" s="183"/>
    </row>
    <row r="25" spans="1:51">
      <c r="A25" s="181">
        <v>15</v>
      </c>
      <c r="B25" s="182" t="s">
        <v>340</v>
      </c>
      <c r="C25" s="181">
        <f t="shared" si="0"/>
        <v>80</v>
      </c>
      <c r="D25" s="181">
        <v>20</v>
      </c>
      <c r="E25" s="181">
        <f t="shared" si="1"/>
        <v>0</v>
      </c>
      <c r="F25" s="181">
        <v>100</v>
      </c>
      <c r="G25" s="181">
        <f t="shared" si="2"/>
        <v>80</v>
      </c>
      <c r="H25" s="181">
        <v>20</v>
      </c>
      <c r="I25" s="181">
        <f t="shared" si="3"/>
        <v>0</v>
      </c>
      <c r="J25" s="181">
        <v>100</v>
      </c>
      <c r="K25" s="181">
        <f t="shared" si="4"/>
        <v>100</v>
      </c>
      <c r="L25" s="181">
        <v>0</v>
      </c>
      <c r="M25" s="181">
        <f t="shared" si="5"/>
        <v>0</v>
      </c>
      <c r="N25" s="181">
        <v>100</v>
      </c>
      <c r="O25" s="181">
        <f t="shared" si="6"/>
        <v>80</v>
      </c>
      <c r="P25" s="181">
        <v>20</v>
      </c>
      <c r="Q25" s="181">
        <f t="shared" si="7"/>
        <v>0</v>
      </c>
      <c r="R25" s="181">
        <v>100</v>
      </c>
      <c r="S25" s="181">
        <f t="shared" si="8"/>
        <v>100</v>
      </c>
      <c r="T25" s="181">
        <v>0</v>
      </c>
      <c r="U25" s="181">
        <f t="shared" si="9"/>
        <v>100</v>
      </c>
      <c r="V25" s="181">
        <v>0</v>
      </c>
      <c r="W25" s="181">
        <f t="shared" si="10"/>
        <v>100</v>
      </c>
      <c r="X25" s="181">
        <v>0</v>
      </c>
      <c r="Y25" s="181">
        <f t="shared" si="11"/>
        <v>0</v>
      </c>
      <c r="Z25" s="181">
        <v>100</v>
      </c>
      <c r="AA25" s="181">
        <f t="shared" si="12"/>
        <v>100</v>
      </c>
      <c r="AB25" s="181">
        <v>0</v>
      </c>
      <c r="AC25" s="181">
        <f t="shared" si="13"/>
        <v>0</v>
      </c>
      <c r="AD25" s="181">
        <v>100</v>
      </c>
      <c r="AE25" s="181">
        <f t="shared" si="14"/>
        <v>100</v>
      </c>
      <c r="AF25" s="181">
        <v>0</v>
      </c>
      <c r="AG25" s="181">
        <f t="shared" si="15"/>
        <v>0</v>
      </c>
      <c r="AH25" s="181">
        <v>100</v>
      </c>
      <c r="AI25" s="181">
        <f t="shared" si="16"/>
        <v>100</v>
      </c>
      <c r="AJ25" s="181">
        <v>0</v>
      </c>
      <c r="AK25" s="181">
        <f t="shared" si="17"/>
        <v>20</v>
      </c>
      <c r="AL25" s="181">
        <v>80</v>
      </c>
      <c r="AM25" s="181">
        <f t="shared" si="18"/>
        <v>80</v>
      </c>
      <c r="AN25" s="181">
        <v>20</v>
      </c>
      <c r="AO25" s="181">
        <f t="shared" si="19"/>
        <v>0</v>
      </c>
      <c r="AP25" s="181">
        <v>100</v>
      </c>
      <c r="AQ25" s="181">
        <f t="shared" si="20"/>
        <v>100</v>
      </c>
      <c r="AR25" s="181">
        <v>0</v>
      </c>
      <c r="AS25" s="181">
        <f t="shared" si="21"/>
        <v>0</v>
      </c>
      <c r="AT25" s="181">
        <v>100</v>
      </c>
      <c r="AU25" s="181">
        <f t="shared" si="22"/>
        <v>100</v>
      </c>
      <c r="AV25" s="181">
        <v>0</v>
      </c>
      <c r="AW25" s="181">
        <f t="shared" si="23"/>
        <v>0</v>
      </c>
      <c r="AX25" s="181">
        <v>100</v>
      </c>
      <c r="AY25" s="183"/>
    </row>
  </sheetData>
  <mergeCells count="44">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 ref="C8:D8"/>
    <mergeCell ref="E8:F8"/>
    <mergeCell ref="G8:H8"/>
    <mergeCell ref="I8:J8"/>
    <mergeCell ref="K8:L8"/>
    <mergeCell ref="AI8:AJ8"/>
    <mergeCell ref="AK8:AL8"/>
    <mergeCell ref="M8:N8"/>
    <mergeCell ref="O8:P8"/>
    <mergeCell ref="O7:R7"/>
    <mergeCell ref="S7:V7"/>
    <mergeCell ref="W7:Z7"/>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5" t="s">
        <v>143</v>
      </c>
      <c r="B1" s="315"/>
      <c r="H1" s="38"/>
      <c r="I1" s="38" t="s">
        <v>1119</v>
      </c>
      <c r="J1" s="185"/>
      <c r="K1" s="185"/>
    </row>
    <row r="2" spans="1:16" ht="27" customHeight="1">
      <c r="A2" s="312" t="s">
        <v>341</v>
      </c>
      <c r="B2" s="312"/>
      <c r="C2" s="312"/>
      <c r="D2" s="312"/>
      <c r="E2" s="312"/>
      <c r="F2" s="312"/>
      <c r="G2" s="312"/>
      <c r="H2" s="312"/>
      <c r="I2" s="312"/>
      <c r="J2" s="312"/>
    </row>
    <row r="3" spans="1:16">
      <c r="A3" s="313" t="s">
        <v>146</v>
      </c>
      <c r="B3" s="313"/>
      <c r="C3" s="313"/>
      <c r="D3" s="313"/>
      <c r="E3" s="313"/>
      <c r="F3" s="313"/>
      <c r="G3" s="313"/>
      <c r="H3" s="313"/>
      <c r="I3" s="313"/>
      <c r="J3" s="313"/>
    </row>
    <row r="4" spans="1:16">
      <c r="A4" s="314" t="s">
        <v>1123</v>
      </c>
      <c r="B4" s="314"/>
      <c r="C4" s="314"/>
      <c r="D4" s="314"/>
      <c r="E4" s="314"/>
      <c r="F4" s="314"/>
      <c r="G4" s="314"/>
      <c r="H4" s="314"/>
      <c r="I4" s="314"/>
      <c r="J4" s="314"/>
      <c r="K4" s="310"/>
      <c r="L4" s="310"/>
      <c r="M4" s="310"/>
      <c r="N4" s="310"/>
      <c r="O4" s="310"/>
      <c r="P4" s="310"/>
    </row>
    <row r="5" spans="1:16">
      <c r="J5" s="81" t="s">
        <v>147</v>
      </c>
    </row>
    <row r="6" spans="1:16" ht="25.5" customHeight="1">
      <c r="A6" s="345" t="s">
        <v>4</v>
      </c>
      <c r="B6" s="345" t="s">
        <v>311</v>
      </c>
      <c r="C6" s="345" t="s">
        <v>342</v>
      </c>
      <c r="D6" s="349" t="s">
        <v>198</v>
      </c>
      <c r="E6" s="350"/>
      <c r="F6" s="350"/>
      <c r="G6" s="351"/>
      <c r="H6" s="345" t="s">
        <v>343</v>
      </c>
      <c r="I6" s="345" t="s">
        <v>344</v>
      </c>
      <c r="J6" s="345" t="s">
        <v>345</v>
      </c>
    </row>
    <row r="7" spans="1:16">
      <c r="A7" s="345"/>
      <c r="B7" s="345"/>
      <c r="C7" s="345"/>
      <c r="D7" s="345" t="s">
        <v>346</v>
      </c>
      <c r="E7" s="346" t="s">
        <v>347</v>
      </c>
      <c r="F7" s="347"/>
      <c r="G7" s="348"/>
      <c r="H7" s="345"/>
      <c r="I7" s="345"/>
      <c r="J7" s="345"/>
    </row>
    <row r="8" spans="1:16" ht="141.75">
      <c r="A8" s="345"/>
      <c r="B8" s="345"/>
      <c r="C8" s="345"/>
      <c r="D8" s="345"/>
      <c r="E8" s="186" t="s">
        <v>348</v>
      </c>
      <c r="F8" s="186" t="s">
        <v>349</v>
      </c>
      <c r="G8" s="186" t="s">
        <v>402</v>
      </c>
      <c r="H8" s="345"/>
      <c r="I8" s="345"/>
      <c r="J8" s="345"/>
    </row>
    <row r="9" spans="1:16">
      <c r="A9" s="186" t="s">
        <v>20</v>
      </c>
      <c r="B9" s="186" t="s">
        <v>21</v>
      </c>
      <c r="C9" s="186">
        <v>1</v>
      </c>
      <c r="D9" s="186">
        <v>2</v>
      </c>
      <c r="E9" s="186">
        <v>3</v>
      </c>
      <c r="F9" s="186">
        <v>4</v>
      </c>
      <c r="G9" s="186"/>
      <c r="H9" s="186">
        <v>5</v>
      </c>
      <c r="I9" s="186">
        <v>6</v>
      </c>
      <c r="J9" s="186">
        <v>8</v>
      </c>
    </row>
    <row r="10" spans="1:16">
      <c r="A10" s="187"/>
      <c r="B10" s="188" t="s">
        <v>36</v>
      </c>
      <c r="C10" s="189">
        <f>SUM(C11:C25)</f>
        <v>11043404</v>
      </c>
      <c r="D10" s="189">
        <f t="shared" ref="D10:J10" si="0">SUM(D11:D25)</f>
        <v>3758320</v>
      </c>
      <c r="E10" s="189">
        <f t="shared" si="0"/>
        <v>66250</v>
      </c>
      <c r="F10" s="189">
        <f t="shared" si="0"/>
        <v>3357872</v>
      </c>
      <c r="G10" s="189">
        <f t="shared" si="0"/>
        <v>334198</v>
      </c>
      <c r="H10" s="189">
        <f t="shared" si="0"/>
        <v>5948294</v>
      </c>
      <c r="I10" s="189">
        <f t="shared" si="0"/>
        <v>1336790</v>
      </c>
      <c r="J10" s="189">
        <f t="shared" si="0"/>
        <v>11043404</v>
      </c>
    </row>
    <row r="11" spans="1:16">
      <c r="A11" s="186">
        <v>1</v>
      </c>
      <c r="B11" s="187" t="s">
        <v>326</v>
      </c>
      <c r="C11" s="190">
        <f>D11+H11+I11</f>
        <v>2809986</v>
      </c>
      <c r="D11" s="190">
        <f>E11+F11+G11</f>
        <v>2424061</v>
      </c>
      <c r="E11" s="190">
        <v>18446</v>
      </c>
      <c r="F11" s="190">
        <v>2102526</v>
      </c>
      <c r="G11" s="190">
        <v>303089</v>
      </c>
      <c r="H11" s="190">
        <v>292840</v>
      </c>
      <c r="I11" s="190">
        <v>93085</v>
      </c>
      <c r="J11" s="190">
        <v>2809986</v>
      </c>
    </row>
    <row r="12" spans="1:16">
      <c r="A12" s="186">
        <v>2</v>
      </c>
      <c r="B12" s="187" t="s">
        <v>327</v>
      </c>
      <c r="C12" s="190">
        <f t="shared" ref="C12:C25" si="1">D12+H12+I12</f>
        <v>632184</v>
      </c>
      <c r="D12" s="190">
        <f t="shared" ref="D12:D25" si="2">E12+F12+G12</f>
        <v>104863</v>
      </c>
      <c r="E12" s="190">
        <v>5165</v>
      </c>
      <c r="F12" s="190">
        <v>93013</v>
      </c>
      <c r="G12" s="190">
        <v>6685</v>
      </c>
      <c r="H12" s="190">
        <v>447162</v>
      </c>
      <c r="I12" s="190">
        <v>80159</v>
      </c>
      <c r="J12" s="190">
        <v>632184</v>
      </c>
    </row>
    <row r="13" spans="1:16">
      <c r="A13" s="186">
        <v>3</v>
      </c>
      <c r="B13" s="187" t="s">
        <v>328</v>
      </c>
      <c r="C13" s="190">
        <f t="shared" si="1"/>
        <v>546626</v>
      </c>
      <c r="D13" s="190">
        <f t="shared" si="2"/>
        <v>55091</v>
      </c>
      <c r="E13" s="190">
        <v>3474</v>
      </c>
      <c r="F13" s="190">
        <v>51424</v>
      </c>
      <c r="G13" s="190">
        <v>193</v>
      </c>
      <c r="H13" s="190">
        <v>391082</v>
      </c>
      <c r="I13" s="190">
        <v>100453</v>
      </c>
      <c r="J13" s="190">
        <v>546626</v>
      </c>
    </row>
    <row r="14" spans="1:16">
      <c r="A14" s="186">
        <v>4</v>
      </c>
      <c r="B14" s="187" t="s">
        <v>329</v>
      </c>
      <c r="C14" s="190">
        <f t="shared" si="1"/>
        <v>660554</v>
      </c>
      <c r="D14" s="190">
        <f t="shared" si="2"/>
        <v>78318</v>
      </c>
      <c r="E14" s="190">
        <v>3765</v>
      </c>
      <c r="F14" s="190">
        <v>72400</v>
      </c>
      <c r="G14" s="190">
        <v>2153</v>
      </c>
      <c r="H14" s="190">
        <v>466638</v>
      </c>
      <c r="I14" s="190">
        <v>115598</v>
      </c>
      <c r="J14" s="190">
        <v>660554</v>
      </c>
    </row>
    <row r="15" spans="1:16">
      <c r="A15" s="186">
        <v>5</v>
      </c>
      <c r="B15" s="187" t="s">
        <v>330</v>
      </c>
      <c r="C15" s="190">
        <f t="shared" si="1"/>
        <v>490204</v>
      </c>
      <c r="D15" s="190">
        <f t="shared" si="2"/>
        <v>98956</v>
      </c>
      <c r="E15" s="190">
        <v>3699</v>
      </c>
      <c r="F15" s="190">
        <v>93940</v>
      </c>
      <c r="G15" s="190">
        <v>1317</v>
      </c>
      <c r="H15" s="190">
        <v>336540</v>
      </c>
      <c r="I15" s="190">
        <v>54708</v>
      </c>
      <c r="J15" s="190">
        <v>490204</v>
      </c>
    </row>
    <row r="16" spans="1:16">
      <c r="A16" s="186">
        <v>6</v>
      </c>
      <c r="B16" s="187" t="s">
        <v>331</v>
      </c>
      <c r="C16" s="190">
        <f t="shared" si="1"/>
        <v>456642</v>
      </c>
      <c r="D16" s="190">
        <f t="shared" si="2"/>
        <v>56869</v>
      </c>
      <c r="E16" s="190">
        <v>2500</v>
      </c>
      <c r="F16" s="190">
        <v>51000</v>
      </c>
      <c r="G16" s="190">
        <v>3369</v>
      </c>
      <c r="H16" s="190">
        <v>315152</v>
      </c>
      <c r="I16" s="190">
        <v>84621</v>
      </c>
      <c r="J16" s="190">
        <v>456642</v>
      </c>
    </row>
    <row r="17" spans="1:10">
      <c r="A17" s="186">
        <v>7</v>
      </c>
      <c r="B17" s="187" t="s">
        <v>332</v>
      </c>
      <c r="C17" s="190">
        <f t="shared" si="1"/>
        <v>763671</v>
      </c>
      <c r="D17" s="190">
        <f t="shared" si="2"/>
        <v>188033</v>
      </c>
      <c r="E17" s="190">
        <v>5081</v>
      </c>
      <c r="F17" s="190">
        <v>182100</v>
      </c>
      <c r="G17" s="190">
        <v>852</v>
      </c>
      <c r="H17" s="190">
        <v>494951</v>
      </c>
      <c r="I17" s="190">
        <v>80687</v>
      </c>
      <c r="J17" s="190">
        <v>763671</v>
      </c>
    </row>
    <row r="18" spans="1:10">
      <c r="A18" s="186">
        <v>8</v>
      </c>
      <c r="B18" s="187" t="s">
        <v>333</v>
      </c>
      <c r="C18" s="190">
        <f t="shared" si="1"/>
        <v>747171</v>
      </c>
      <c r="D18" s="190">
        <f t="shared" si="2"/>
        <v>150833</v>
      </c>
      <c r="E18" s="190">
        <v>4250</v>
      </c>
      <c r="F18" s="190">
        <v>138000</v>
      </c>
      <c r="G18" s="190">
        <v>8583</v>
      </c>
      <c r="H18" s="190">
        <v>490611</v>
      </c>
      <c r="I18" s="190">
        <v>105727</v>
      </c>
      <c r="J18" s="190">
        <v>747171</v>
      </c>
    </row>
    <row r="19" spans="1:10">
      <c r="A19" s="186">
        <v>9</v>
      </c>
      <c r="B19" s="187" t="s">
        <v>350</v>
      </c>
      <c r="C19" s="190">
        <f t="shared" si="1"/>
        <v>522891</v>
      </c>
      <c r="D19" s="190">
        <f t="shared" si="2"/>
        <v>91832</v>
      </c>
      <c r="E19" s="190">
        <v>1719</v>
      </c>
      <c r="F19" s="190">
        <v>88739</v>
      </c>
      <c r="G19" s="190">
        <v>1374</v>
      </c>
      <c r="H19" s="190">
        <v>323709</v>
      </c>
      <c r="I19" s="190">
        <v>107350</v>
      </c>
      <c r="J19" s="190">
        <v>522891</v>
      </c>
    </row>
    <row r="20" spans="1:10">
      <c r="A20" s="186">
        <v>10</v>
      </c>
      <c r="B20" s="187" t="s">
        <v>335</v>
      </c>
      <c r="C20" s="190">
        <f t="shared" si="1"/>
        <v>971645</v>
      </c>
      <c r="D20" s="190">
        <f t="shared" si="2"/>
        <v>157127</v>
      </c>
      <c r="E20" s="190">
        <v>5525</v>
      </c>
      <c r="F20" s="190">
        <v>146950</v>
      </c>
      <c r="G20" s="190">
        <v>4652</v>
      </c>
      <c r="H20" s="190">
        <v>703479</v>
      </c>
      <c r="I20" s="190">
        <v>111039</v>
      </c>
      <c r="J20" s="190">
        <v>971645</v>
      </c>
    </row>
    <row r="21" spans="1:10">
      <c r="A21" s="186">
        <v>11</v>
      </c>
      <c r="B21" s="187" t="s">
        <v>336</v>
      </c>
      <c r="C21" s="190">
        <f t="shared" si="1"/>
        <v>475972</v>
      </c>
      <c r="D21" s="190">
        <f t="shared" si="2"/>
        <v>82227</v>
      </c>
      <c r="E21" s="190">
        <v>3294</v>
      </c>
      <c r="F21" s="190">
        <v>78710</v>
      </c>
      <c r="G21" s="190">
        <v>223</v>
      </c>
      <c r="H21" s="190">
        <v>323618</v>
      </c>
      <c r="I21" s="190">
        <v>70127</v>
      </c>
      <c r="J21" s="190">
        <v>475972</v>
      </c>
    </row>
    <row r="22" spans="1:10">
      <c r="A22" s="186">
        <v>12</v>
      </c>
      <c r="B22" s="187" t="s">
        <v>337</v>
      </c>
      <c r="C22" s="190">
        <f t="shared" si="1"/>
        <v>586996</v>
      </c>
      <c r="D22" s="190">
        <f t="shared" si="2"/>
        <v>61191</v>
      </c>
      <c r="E22" s="190">
        <v>2103</v>
      </c>
      <c r="F22" s="190">
        <v>58900</v>
      </c>
      <c r="G22" s="190">
        <v>188</v>
      </c>
      <c r="H22" s="190">
        <v>409704</v>
      </c>
      <c r="I22" s="190">
        <v>116101</v>
      </c>
      <c r="J22" s="190">
        <v>586996</v>
      </c>
    </row>
    <row r="23" spans="1:10">
      <c r="A23" s="186">
        <v>13</v>
      </c>
      <c r="B23" s="187" t="s">
        <v>338</v>
      </c>
      <c r="C23" s="190">
        <f t="shared" si="1"/>
        <v>496340</v>
      </c>
      <c r="D23" s="190">
        <f t="shared" si="2"/>
        <v>27452</v>
      </c>
      <c r="E23" s="190">
        <v>1687</v>
      </c>
      <c r="F23" s="190">
        <v>25600</v>
      </c>
      <c r="G23" s="190">
        <v>165</v>
      </c>
      <c r="H23" s="190">
        <v>365705</v>
      </c>
      <c r="I23" s="190">
        <v>103183</v>
      </c>
      <c r="J23" s="190">
        <v>496340</v>
      </c>
    </row>
    <row r="24" spans="1:10">
      <c r="A24" s="186">
        <v>14</v>
      </c>
      <c r="B24" s="187" t="s">
        <v>339</v>
      </c>
      <c r="C24" s="190">
        <f t="shared" si="1"/>
        <v>518160</v>
      </c>
      <c r="D24" s="190">
        <f t="shared" si="2"/>
        <v>108397</v>
      </c>
      <c r="E24" s="190">
        <v>3376</v>
      </c>
      <c r="F24" s="190">
        <v>104200</v>
      </c>
      <c r="G24" s="190">
        <v>821</v>
      </c>
      <c r="H24" s="190">
        <v>348561</v>
      </c>
      <c r="I24" s="190">
        <v>61202</v>
      </c>
      <c r="J24" s="190">
        <v>518160</v>
      </c>
    </row>
    <row r="25" spans="1:10">
      <c r="A25" s="186">
        <v>15</v>
      </c>
      <c r="B25" s="187" t="s">
        <v>340</v>
      </c>
      <c r="C25" s="190">
        <f t="shared" si="1"/>
        <v>364362</v>
      </c>
      <c r="D25" s="190">
        <f t="shared" si="2"/>
        <v>73070</v>
      </c>
      <c r="E25" s="190">
        <v>2166</v>
      </c>
      <c r="F25" s="190">
        <v>70370</v>
      </c>
      <c r="G25" s="190">
        <v>534</v>
      </c>
      <c r="H25" s="190">
        <v>238542</v>
      </c>
      <c r="I25" s="190">
        <v>52750</v>
      </c>
      <c r="J25" s="190">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5" t="s">
        <v>143</v>
      </c>
      <c r="B1" s="315"/>
      <c r="E1" s="315" t="s">
        <v>351</v>
      </c>
      <c r="F1" s="315"/>
    </row>
    <row r="2" spans="1:10" ht="39" customHeight="1">
      <c r="A2" s="315" t="s">
        <v>352</v>
      </c>
      <c r="B2" s="315"/>
      <c r="C2" s="315"/>
      <c r="D2" s="315"/>
      <c r="E2" s="315"/>
      <c r="F2" s="315"/>
    </row>
    <row r="3" spans="1:10">
      <c r="A3" s="313" t="s">
        <v>146</v>
      </c>
      <c r="B3" s="313"/>
      <c r="C3" s="313"/>
      <c r="D3" s="313"/>
      <c r="E3" s="313"/>
      <c r="F3" s="313"/>
    </row>
    <row r="4" spans="1:10">
      <c r="A4" s="314" t="s">
        <v>1123</v>
      </c>
      <c r="B4" s="314"/>
      <c r="C4" s="314"/>
      <c r="D4" s="314"/>
      <c r="E4" s="314"/>
      <c r="F4" s="314"/>
      <c r="G4" s="310"/>
      <c r="H4" s="310"/>
      <c r="I4" s="310"/>
      <c r="J4" s="310"/>
    </row>
    <row r="5" spans="1:10">
      <c r="F5" s="81" t="s">
        <v>147</v>
      </c>
    </row>
    <row r="6" spans="1:10" ht="117.75" customHeight="1">
      <c r="A6" s="191" t="s">
        <v>4</v>
      </c>
      <c r="B6" s="191" t="s">
        <v>311</v>
      </c>
      <c r="C6" s="191" t="s">
        <v>346</v>
      </c>
      <c r="D6" s="191" t="s">
        <v>353</v>
      </c>
      <c r="E6" s="191" t="s">
        <v>354</v>
      </c>
      <c r="F6" s="191" t="s">
        <v>355</v>
      </c>
    </row>
    <row r="7" spans="1:10" ht="20.25" customHeight="1">
      <c r="A7" s="186" t="s">
        <v>20</v>
      </c>
      <c r="B7" s="186" t="s">
        <v>21</v>
      </c>
      <c r="C7" s="186" t="s">
        <v>356</v>
      </c>
      <c r="D7" s="186">
        <v>2</v>
      </c>
      <c r="E7" s="186">
        <v>3</v>
      </c>
      <c r="F7" s="186">
        <v>4</v>
      </c>
    </row>
    <row r="8" spans="1:10" ht="20.25" customHeight="1">
      <c r="A8" s="187"/>
      <c r="B8" s="188" t="s">
        <v>36</v>
      </c>
      <c r="C8" s="189">
        <f>D8+E8+F8</f>
        <v>1506617</v>
      </c>
      <c r="D8" s="189">
        <f>SUM(D9:D23)</f>
        <v>0</v>
      </c>
      <c r="E8" s="189">
        <f>SUM(E9:E23)</f>
        <v>1314214</v>
      </c>
      <c r="F8" s="189">
        <f>SUM(F9:F23)</f>
        <v>192403</v>
      </c>
    </row>
    <row r="9" spans="1:10" ht="20.25" customHeight="1">
      <c r="A9" s="186">
        <v>1</v>
      </c>
      <c r="B9" s="187" t="s">
        <v>326</v>
      </c>
      <c r="C9" s="190">
        <f>D9+E9+F9</f>
        <v>91738</v>
      </c>
      <c r="D9" s="190"/>
      <c r="E9" s="190">
        <v>91738</v>
      </c>
      <c r="F9" s="190">
        <v>0</v>
      </c>
    </row>
    <row r="10" spans="1:10" ht="20.25" customHeight="1">
      <c r="A10" s="186">
        <v>2</v>
      </c>
      <c r="B10" s="187" t="s">
        <v>327</v>
      </c>
      <c r="C10" s="190">
        <f t="shared" ref="C10:C23" si="0">D10+E10+F10</f>
        <v>89215</v>
      </c>
      <c r="D10" s="190"/>
      <c r="E10" s="190">
        <v>78515</v>
      </c>
      <c r="F10" s="190">
        <v>10700</v>
      </c>
    </row>
    <row r="11" spans="1:10" ht="20.25" customHeight="1">
      <c r="A11" s="186">
        <v>3</v>
      </c>
      <c r="B11" s="187" t="s">
        <v>328</v>
      </c>
      <c r="C11" s="190">
        <f t="shared" si="0"/>
        <v>143679</v>
      </c>
      <c r="D11" s="190"/>
      <c r="E11" s="190">
        <v>98769</v>
      </c>
      <c r="F11" s="190">
        <v>44910</v>
      </c>
    </row>
    <row r="12" spans="1:10" ht="20.25" customHeight="1">
      <c r="A12" s="186">
        <v>4</v>
      </c>
      <c r="B12" s="187" t="s">
        <v>329</v>
      </c>
      <c r="C12" s="190">
        <f t="shared" si="0"/>
        <v>120067</v>
      </c>
      <c r="D12" s="190"/>
      <c r="E12" s="190">
        <v>113435</v>
      </c>
      <c r="F12" s="190">
        <v>6632</v>
      </c>
    </row>
    <row r="13" spans="1:10" ht="20.25" customHeight="1">
      <c r="A13" s="186">
        <v>5</v>
      </c>
      <c r="B13" s="187" t="s">
        <v>330</v>
      </c>
      <c r="C13" s="190">
        <f t="shared" si="0"/>
        <v>83733</v>
      </c>
      <c r="D13" s="190"/>
      <c r="E13" s="190">
        <v>83733</v>
      </c>
      <c r="F13" s="190">
        <v>0</v>
      </c>
    </row>
    <row r="14" spans="1:10">
      <c r="A14" s="186">
        <v>6</v>
      </c>
      <c r="B14" s="187" t="s">
        <v>331</v>
      </c>
      <c r="C14" s="190">
        <f t="shared" si="0"/>
        <v>59586</v>
      </c>
      <c r="D14" s="190"/>
      <c r="E14" s="190">
        <v>52816</v>
      </c>
      <c r="F14" s="190">
        <v>6770</v>
      </c>
    </row>
    <row r="15" spans="1:10">
      <c r="A15" s="186">
        <v>7</v>
      </c>
      <c r="B15" s="187" t="s">
        <v>332</v>
      </c>
      <c r="C15" s="190">
        <f t="shared" si="0"/>
        <v>93977</v>
      </c>
      <c r="D15" s="190"/>
      <c r="E15" s="190">
        <v>79369</v>
      </c>
      <c r="F15" s="190">
        <v>14608</v>
      </c>
    </row>
    <row r="16" spans="1:10">
      <c r="A16" s="186">
        <v>8</v>
      </c>
      <c r="B16" s="187" t="s">
        <v>333</v>
      </c>
      <c r="C16" s="190">
        <f t="shared" si="0"/>
        <v>123686</v>
      </c>
      <c r="D16" s="190"/>
      <c r="E16" s="190">
        <v>103856</v>
      </c>
      <c r="F16" s="190">
        <v>19830</v>
      </c>
    </row>
    <row r="17" spans="1:6">
      <c r="A17" s="186">
        <v>9</v>
      </c>
      <c r="B17" s="187" t="s">
        <v>350</v>
      </c>
      <c r="C17" s="190">
        <f t="shared" si="0"/>
        <v>140454</v>
      </c>
      <c r="D17" s="190"/>
      <c r="E17" s="190">
        <v>106514</v>
      </c>
      <c r="F17" s="190">
        <v>33940</v>
      </c>
    </row>
    <row r="18" spans="1:6">
      <c r="A18" s="186">
        <v>10</v>
      </c>
      <c r="B18" s="187" t="s">
        <v>335</v>
      </c>
      <c r="C18" s="190">
        <f t="shared" si="0"/>
        <v>128696</v>
      </c>
      <c r="D18" s="190"/>
      <c r="E18" s="190">
        <v>109436</v>
      </c>
      <c r="F18" s="190">
        <v>19260</v>
      </c>
    </row>
    <row r="19" spans="1:6">
      <c r="A19" s="186">
        <v>11</v>
      </c>
      <c r="B19" s="187" t="s">
        <v>336</v>
      </c>
      <c r="C19" s="190">
        <f t="shared" si="0"/>
        <v>73759</v>
      </c>
      <c r="D19" s="190"/>
      <c r="E19" s="190">
        <v>68496</v>
      </c>
      <c r="F19" s="190">
        <v>5263</v>
      </c>
    </row>
    <row r="20" spans="1:6">
      <c r="A20" s="186">
        <v>12</v>
      </c>
      <c r="B20" s="187" t="s">
        <v>337</v>
      </c>
      <c r="C20" s="190">
        <f t="shared" si="0"/>
        <v>126704</v>
      </c>
      <c r="D20" s="190"/>
      <c r="E20" s="190">
        <v>114334</v>
      </c>
      <c r="F20" s="190">
        <v>12370</v>
      </c>
    </row>
    <row r="21" spans="1:6">
      <c r="A21" s="186">
        <v>13</v>
      </c>
      <c r="B21" s="187" t="s">
        <v>338</v>
      </c>
      <c r="C21" s="190">
        <f t="shared" si="0"/>
        <v>113810</v>
      </c>
      <c r="D21" s="190"/>
      <c r="E21" s="190">
        <v>101690</v>
      </c>
      <c r="F21" s="190">
        <v>12120</v>
      </c>
    </row>
    <row r="22" spans="1:6">
      <c r="A22" s="186">
        <v>14</v>
      </c>
      <c r="B22" s="187" t="s">
        <v>339</v>
      </c>
      <c r="C22" s="190">
        <f t="shared" si="0"/>
        <v>65640</v>
      </c>
      <c r="D22" s="190"/>
      <c r="E22" s="190">
        <v>59640</v>
      </c>
      <c r="F22" s="190">
        <v>6000</v>
      </c>
    </row>
    <row r="23" spans="1:6">
      <c r="A23" s="186">
        <v>15</v>
      </c>
      <c r="B23" s="187" t="s">
        <v>340</v>
      </c>
      <c r="C23" s="190">
        <f t="shared" si="0"/>
        <v>51873</v>
      </c>
      <c r="D23" s="190"/>
      <c r="E23" s="190">
        <v>51873</v>
      </c>
      <c r="F23" s="190">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4" t="s">
        <v>357</v>
      </c>
      <c r="B1" s="344"/>
      <c r="R1" s="344" t="s">
        <v>358</v>
      </c>
      <c r="S1" s="344"/>
      <c r="T1" s="344"/>
      <c r="U1" s="344"/>
      <c r="V1" s="344"/>
      <c r="W1" s="344"/>
      <c r="X1" s="344"/>
      <c r="Y1" s="344"/>
      <c r="Z1" s="344"/>
    </row>
    <row r="2" spans="1:26">
      <c r="A2" s="352" t="s">
        <v>1120</v>
      </c>
      <c r="B2" s="352"/>
      <c r="C2" s="352"/>
      <c r="D2" s="352"/>
      <c r="E2" s="352"/>
      <c r="F2" s="352"/>
      <c r="G2" s="352"/>
      <c r="H2" s="352"/>
      <c r="I2" s="352"/>
      <c r="J2" s="352"/>
      <c r="K2" s="352"/>
      <c r="L2" s="352"/>
      <c r="M2" s="352"/>
      <c r="N2" s="352"/>
      <c r="O2" s="352"/>
      <c r="P2" s="352"/>
      <c r="Q2" s="352"/>
      <c r="R2" s="352"/>
      <c r="S2" s="352"/>
      <c r="T2" s="352"/>
      <c r="U2" s="352"/>
      <c r="V2" s="352"/>
      <c r="W2" s="352"/>
      <c r="X2" s="352"/>
      <c r="Y2" s="352"/>
      <c r="Z2" s="352"/>
    </row>
    <row r="3" spans="1:26">
      <c r="A3" s="324" t="s">
        <v>146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26">
      <c r="A4" s="314" t="s">
        <v>1123</v>
      </c>
      <c r="B4" s="314"/>
      <c r="C4" s="314"/>
      <c r="D4" s="314"/>
      <c r="E4" s="314"/>
      <c r="F4" s="314"/>
      <c r="G4" s="314"/>
      <c r="H4" s="314"/>
      <c r="I4" s="314"/>
      <c r="J4" s="314"/>
      <c r="K4" s="314"/>
      <c r="L4" s="314"/>
      <c r="M4" s="314"/>
      <c r="N4" s="314"/>
      <c r="O4" s="314"/>
      <c r="P4" s="314"/>
      <c r="Q4" s="314"/>
      <c r="R4" s="314"/>
      <c r="S4" s="314"/>
      <c r="T4" s="314"/>
      <c r="U4" s="314"/>
      <c r="V4" s="314"/>
      <c r="W4" s="314"/>
      <c r="X4" s="314"/>
      <c r="Y4" s="314"/>
      <c r="Z4" s="314"/>
    </row>
    <row r="5" spans="1:26">
      <c r="R5" s="40" t="s">
        <v>147</v>
      </c>
    </row>
    <row r="6" spans="1:26" ht="27" customHeight="1">
      <c r="A6" s="340" t="s">
        <v>4</v>
      </c>
      <c r="B6" s="340" t="s">
        <v>311</v>
      </c>
      <c r="C6" s="340" t="s">
        <v>346</v>
      </c>
      <c r="D6" s="340" t="s">
        <v>359</v>
      </c>
      <c r="E6" s="340"/>
      <c r="F6" s="340" t="s">
        <v>449</v>
      </c>
      <c r="G6" s="340"/>
      <c r="H6" s="340"/>
      <c r="I6" s="340"/>
      <c r="J6" s="340"/>
      <c r="K6" s="340"/>
      <c r="L6" s="340"/>
      <c r="M6" s="340" t="s">
        <v>450</v>
      </c>
      <c r="N6" s="340"/>
      <c r="O6" s="340"/>
      <c r="P6" s="340"/>
      <c r="Q6" s="340"/>
      <c r="R6" s="340"/>
      <c r="S6" s="340"/>
      <c r="T6" s="340" t="s">
        <v>451</v>
      </c>
      <c r="U6" s="340"/>
      <c r="V6" s="340"/>
      <c r="W6" s="340"/>
      <c r="X6" s="340"/>
      <c r="Y6" s="340"/>
      <c r="Z6" s="340"/>
    </row>
    <row r="7" spans="1:26" ht="15.75" customHeight="1">
      <c r="A7" s="340"/>
      <c r="B7" s="340"/>
      <c r="C7" s="340"/>
      <c r="D7" s="353" t="s">
        <v>360</v>
      </c>
      <c r="E7" s="353" t="s">
        <v>361</v>
      </c>
      <c r="F7" s="340" t="s">
        <v>346</v>
      </c>
      <c r="G7" s="353" t="s">
        <v>360</v>
      </c>
      <c r="H7" s="353"/>
      <c r="I7" s="353"/>
      <c r="J7" s="353" t="s">
        <v>361</v>
      </c>
      <c r="K7" s="353"/>
      <c r="L7" s="353"/>
      <c r="M7" s="340" t="s">
        <v>346</v>
      </c>
      <c r="N7" s="353" t="s">
        <v>360</v>
      </c>
      <c r="O7" s="353"/>
      <c r="P7" s="353"/>
      <c r="Q7" s="353" t="s">
        <v>361</v>
      </c>
      <c r="R7" s="353"/>
      <c r="S7" s="353"/>
      <c r="T7" s="340" t="s">
        <v>346</v>
      </c>
      <c r="U7" s="353" t="s">
        <v>360</v>
      </c>
      <c r="V7" s="353"/>
      <c r="W7" s="353"/>
      <c r="X7" s="353" t="s">
        <v>361</v>
      </c>
      <c r="Y7" s="353"/>
      <c r="Z7" s="353"/>
    </row>
    <row r="8" spans="1:26" ht="25.5">
      <c r="A8" s="340"/>
      <c r="B8" s="340"/>
      <c r="C8" s="340"/>
      <c r="D8" s="353"/>
      <c r="E8" s="353"/>
      <c r="F8" s="340"/>
      <c r="G8" s="44" t="s">
        <v>346</v>
      </c>
      <c r="H8" s="44" t="s">
        <v>362</v>
      </c>
      <c r="I8" s="44" t="s">
        <v>363</v>
      </c>
      <c r="J8" s="44" t="s">
        <v>346</v>
      </c>
      <c r="K8" s="44" t="s">
        <v>362</v>
      </c>
      <c r="L8" s="44" t="s">
        <v>363</v>
      </c>
      <c r="M8" s="340"/>
      <c r="N8" s="44" t="s">
        <v>346</v>
      </c>
      <c r="O8" s="44" t="s">
        <v>362</v>
      </c>
      <c r="P8" s="44" t="s">
        <v>363</v>
      </c>
      <c r="Q8" s="44" t="s">
        <v>346</v>
      </c>
      <c r="R8" s="44" t="s">
        <v>362</v>
      </c>
      <c r="S8" s="44" t="s">
        <v>363</v>
      </c>
      <c r="T8" s="340"/>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A6:A8"/>
    <mergeCell ref="B6:B8"/>
    <mergeCell ref="C6:C8"/>
    <mergeCell ref="D6:E6"/>
    <mergeCell ref="A4:Z4"/>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zoomScale="60" zoomScaleNormal="60" workbookViewId="0">
      <selection activeCell="A4" sqref="A4:C4"/>
    </sheetView>
  </sheetViews>
  <sheetFormatPr defaultRowHeight="15"/>
  <cols>
    <col min="1" max="1" width="6.7109375" style="175" customWidth="1"/>
    <col min="2" max="2" width="25.85546875" style="175" customWidth="1"/>
    <col min="3" max="3" width="10" style="175" customWidth="1"/>
    <col min="4" max="4" width="7" style="175" customWidth="1"/>
    <col min="5" max="5" width="10.42578125" style="175" customWidth="1"/>
    <col min="6" max="6" width="14.7109375" style="175" customWidth="1"/>
    <col min="7" max="7" width="13.7109375" style="175" customWidth="1"/>
    <col min="8" max="8" width="10.85546875" style="175" customWidth="1"/>
    <col min="9" max="9" width="13.140625" style="175" customWidth="1"/>
    <col min="10" max="10" width="10.7109375" style="175" customWidth="1"/>
    <col min="11" max="11" width="12.140625" style="175" customWidth="1"/>
    <col min="12" max="12" width="11" style="175" customWidth="1"/>
    <col min="13" max="13" width="11.140625" style="175" customWidth="1"/>
    <col min="14" max="14" width="9.140625" style="175" customWidth="1"/>
    <col min="15" max="15" width="9.5703125" style="175" customWidth="1"/>
    <col min="16" max="16" width="9.140625" style="175"/>
    <col min="17" max="17" width="12" style="175" customWidth="1"/>
    <col min="18" max="18" width="7.5703125" style="175" customWidth="1"/>
    <col min="19" max="19" width="11.140625" style="175" customWidth="1"/>
    <col min="20" max="20" width="11" style="175" customWidth="1"/>
    <col min="21" max="21" width="13.140625" style="175" customWidth="1"/>
    <col min="22" max="22" width="11" style="175" customWidth="1"/>
    <col min="23" max="256" width="9.140625" style="175"/>
    <col min="257" max="257" width="6.7109375" style="175" customWidth="1"/>
    <col min="258" max="258" width="23.140625" style="175" customWidth="1"/>
    <col min="259" max="512" width="9.140625" style="175"/>
    <col min="513" max="513" width="6.7109375" style="175" customWidth="1"/>
    <col min="514" max="514" width="23.140625" style="175" customWidth="1"/>
    <col min="515" max="768" width="9.140625" style="175"/>
    <col min="769" max="769" width="6.7109375" style="175" customWidth="1"/>
    <col min="770" max="770" width="23.140625" style="175" customWidth="1"/>
    <col min="771" max="1024" width="9.140625" style="175"/>
    <col min="1025" max="1025" width="6.7109375" style="175" customWidth="1"/>
    <col min="1026" max="1026" width="23.140625" style="175" customWidth="1"/>
    <col min="1027" max="1280" width="9.140625" style="175"/>
    <col min="1281" max="1281" width="6.7109375" style="175" customWidth="1"/>
    <col min="1282" max="1282" width="23.140625" style="175" customWidth="1"/>
    <col min="1283" max="1536" width="9.140625" style="175"/>
    <col min="1537" max="1537" width="6.7109375" style="175" customWidth="1"/>
    <col min="1538" max="1538" width="23.140625" style="175" customWidth="1"/>
    <col min="1539" max="1792" width="9.140625" style="175"/>
    <col min="1793" max="1793" width="6.7109375" style="175" customWidth="1"/>
    <col min="1794" max="1794" width="23.140625" style="175" customWidth="1"/>
    <col min="1795" max="2048" width="9.140625" style="175"/>
    <col min="2049" max="2049" width="6.7109375" style="175" customWidth="1"/>
    <col min="2050" max="2050" width="23.140625" style="175" customWidth="1"/>
    <col min="2051" max="2304" width="9.140625" style="175"/>
    <col min="2305" max="2305" width="6.7109375" style="175" customWidth="1"/>
    <col min="2306" max="2306" width="23.140625" style="175" customWidth="1"/>
    <col min="2307" max="2560" width="9.140625" style="175"/>
    <col min="2561" max="2561" width="6.7109375" style="175" customWidth="1"/>
    <col min="2562" max="2562" width="23.140625" style="175" customWidth="1"/>
    <col min="2563" max="2816" width="9.140625" style="175"/>
    <col min="2817" max="2817" width="6.7109375" style="175" customWidth="1"/>
    <col min="2818" max="2818" width="23.140625" style="175" customWidth="1"/>
    <col min="2819" max="3072" width="9.140625" style="175"/>
    <col min="3073" max="3073" width="6.7109375" style="175" customWidth="1"/>
    <col min="3074" max="3074" width="23.140625" style="175" customWidth="1"/>
    <col min="3075" max="3328" width="9.140625" style="175"/>
    <col min="3329" max="3329" width="6.7109375" style="175" customWidth="1"/>
    <col min="3330" max="3330" width="23.140625" style="175" customWidth="1"/>
    <col min="3331" max="3584" width="9.140625" style="175"/>
    <col min="3585" max="3585" width="6.7109375" style="175" customWidth="1"/>
    <col min="3586" max="3586" width="23.140625" style="175" customWidth="1"/>
    <col min="3587" max="3840" width="9.140625" style="175"/>
    <col min="3841" max="3841" width="6.7109375" style="175" customWidth="1"/>
    <col min="3842" max="3842" width="23.140625" style="175" customWidth="1"/>
    <col min="3843" max="4096" width="9.140625" style="175"/>
    <col min="4097" max="4097" width="6.7109375" style="175" customWidth="1"/>
    <col min="4098" max="4098" width="23.140625" style="175" customWidth="1"/>
    <col min="4099" max="4352" width="9.140625" style="175"/>
    <col min="4353" max="4353" width="6.7109375" style="175" customWidth="1"/>
    <col min="4354" max="4354" width="23.140625" style="175" customWidth="1"/>
    <col min="4355" max="4608" width="9.140625" style="175"/>
    <col min="4609" max="4609" width="6.7109375" style="175" customWidth="1"/>
    <col min="4610" max="4610" width="23.140625" style="175" customWidth="1"/>
    <col min="4611" max="4864" width="9.140625" style="175"/>
    <col min="4865" max="4865" width="6.7109375" style="175" customWidth="1"/>
    <col min="4866" max="4866" width="23.140625" style="175" customWidth="1"/>
    <col min="4867" max="5120" width="9.140625" style="175"/>
    <col min="5121" max="5121" width="6.7109375" style="175" customWidth="1"/>
    <col min="5122" max="5122" width="23.140625" style="175" customWidth="1"/>
    <col min="5123" max="5376" width="9.140625" style="175"/>
    <col min="5377" max="5377" width="6.7109375" style="175" customWidth="1"/>
    <col min="5378" max="5378" width="23.140625" style="175" customWidth="1"/>
    <col min="5379" max="5632" width="9.140625" style="175"/>
    <col min="5633" max="5633" width="6.7109375" style="175" customWidth="1"/>
    <col min="5634" max="5634" width="23.140625" style="175" customWidth="1"/>
    <col min="5635" max="5888" width="9.140625" style="175"/>
    <col min="5889" max="5889" width="6.7109375" style="175" customWidth="1"/>
    <col min="5890" max="5890" width="23.140625" style="175" customWidth="1"/>
    <col min="5891" max="6144" width="9.140625" style="175"/>
    <col min="6145" max="6145" width="6.7109375" style="175" customWidth="1"/>
    <col min="6146" max="6146" width="23.140625" style="175" customWidth="1"/>
    <col min="6147" max="6400" width="9.140625" style="175"/>
    <col min="6401" max="6401" width="6.7109375" style="175" customWidth="1"/>
    <col min="6402" max="6402" width="23.140625" style="175" customWidth="1"/>
    <col min="6403" max="6656" width="9.140625" style="175"/>
    <col min="6657" max="6657" width="6.7109375" style="175" customWidth="1"/>
    <col min="6658" max="6658" width="23.140625" style="175" customWidth="1"/>
    <col min="6659" max="6912" width="9.140625" style="175"/>
    <col min="6913" max="6913" width="6.7109375" style="175" customWidth="1"/>
    <col min="6914" max="6914" width="23.140625" style="175" customWidth="1"/>
    <col min="6915" max="7168" width="9.140625" style="175"/>
    <col min="7169" max="7169" width="6.7109375" style="175" customWidth="1"/>
    <col min="7170" max="7170" width="23.140625" style="175" customWidth="1"/>
    <col min="7171" max="7424" width="9.140625" style="175"/>
    <col min="7425" max="7425" width="6.7109375" style="175" customWidth="1"/>
    <col min="7426" max="7426" width="23.140625" style="175" customWidth="1"/>
    <col min="7427" max="7680" width="9.140625" style="175"/>
    <col min="7681" max="7681" width="6.7109375" style="175" customWidth="1"/>
    <col min="7682" max="7682" width="23.140625" style="175" customWidth="1"/>
    <col min="7683" max="7936" width="9.140625" style="175"/>
    <col min="7937" max="7937" width="6.7109375" style="175" customWidth="1"/>
    <col min="7938" max="7938" width="23.140625" style="175" customWidth="1"/>
    <col min="7939" max="8192" width="9.140625" style="175"/>
    <col min="8193" max="8193" width="6.7109375" style="175" customWidth="1"/>
    <col min="8194" max="8194" width="23.140625" style="175" customWidth="1"/>
    <col min="8195" max="8448" width="9.140625" style="175"/>
    <col min="8449" max="8449" width="6.7109375" style="175" customWidth="1"/>
    <col min="8450" max="8450" width="23.140625" style="175" customWidth="1"/>
    <col min="8451" max="8704" width="9.140625" style="175"/>
    <col min="8705" max="8705" width="6.7109375" style="175" customWidth="1"/>
    <col min="8706" max="8706" width="23.140625" style="175" customWidth="1"/>
    <col min="8707" max="8960" width="9.140625" style="175"/>
    <col min="8961" max="8961" width="6.7109375" style="175" customWidth="1"/>
    <col min="8962" max="8962" width="23.140625" style="175" customWidth="1"/>
    <col min="8963" max="9216" width="9.140625" style="175"/>
    <col min="9217" max="9217" width="6.7109375" style="175" customWidth="1"/>
    <col min="9218" max="9218" width="23.140625" style="175" customWidth="1"/>
    <col min="9219" max="9472" width="9.140625" style="175"/>
    <col min="9473" max="9473" width="6.7109375" style="175" customWidth="1"/>
    <col min="9474" max="9474" width="23.140625" style="175" customWidth="1"/>
    <col min="9475" max="9728" width="9.140625" style="175"/>
    <col min="9729" max="9729" width="6.7109375" style="175" customWidth="1"/>
    <col min="9730" max="9730" width="23.140625" style="175" customWidth="1"/>
    <col min="9731" max="9984" width="9.140625" style="175"/>
    <col min="9985" max="9985" width="6.7109375" style="175" customWidth="1"/>
    <col min="9986" max="9986" width="23.140625" style="175" customWidth="1"/>
    <col min="9987" max="10240" width="9.140625" style="175"/>
    <col min="10241" max="10241" width="6.7109375" style="175" customWidth="1"/>
    <col min="10242" max="10242" width="23.140625" style="175" customWidth="1"/>
    <col min="10243" max="10496" width="9.140625" style="175"/>
    <col min="10497" max="10497" width="6.7109375" style="175" customWidth="1"/>
    <col min="10498" max="10498" width="23.140625" style="175" customWidth="1"/>
    <col min="10499" max="10752" width="9.140625" style="175"/>
    <col min="10753" max="10753" width="6.7109375" style="175" customWidth="1"/>
    <col min="10754" max="10754" width="23.140625" style="175" customWidth="1"/>
    <col min="10755" max="11008" width="9.140625" style="175"/>
    <col min="11009" max="11009" width="6.7109375" style="175" customWidth="1"/>
    <col min="11010" max="11010" width="23.140625" style="175" customWidth="1"/>
    <col min="11011" max="11264" width="9.140625" style="175"/>
    <col min="11265" max="11265" width="6.7109375" style="175" customWidth="1"/>
    <col min="11266" max="11266" width="23.140625" style="175" customWidth="1"/>
    <col min="11267" max="11520" width="9.140625" style="175"/>
    <col min="11521" max="11521" width="6.7109375" style="175" customWidth="1"/>
    <col min="11522" max="11522" width="23.140625" style="175" customWidth="1"/>
    <col min="11523" max="11776" width="9.140625" style="175"/>
    <col min="11777" max="11777" width="6.7109375" style="175" customWidth="1"/>
    <col min="11778" max="11778" width="23.140625" style="175" customWidth="1"/>
    <col min="11779" max="12032" width="9.140625" style="175"/>
    <col min="12033" max="12033" width="6.7109375" style="175" customWidth="1"/>
    <col min="12034" max="12034" width="23.140625" style="175" customWidth="1"/>
    <col min="12035" max="12288" width="9.140625" style="175"/>
    <col min="12289" max="12289" width="6.7109375" style="175" customWidth="1"/>
    <col min="12290" max="12290" width="23.140625" style="175" customWidth="1"/>
    <col min="12291" max="12544" width="9.140625" style="175"/>
    <col min="12545" max="12545" width="6.7109375" style="175" customWidth="1"/>
    <col min="12546" max="12546" width="23.140625" style="175" customWidth="1"/>
    <col min="12547" max="12800" width="9.140625" style="175"/>
    <col min="12801" max="12801" width="6.7109375" style="175" customWidth="1"/>
    <col min="12802" max="12802" width="23.140625" style="175" customWidth="1"/>
    <col min="12803" max="13056" width="9.140625" style="175"/>
    <col min="13057" max="13057" width="6.7109375" style="175" customWidth="1"/>
    <col min="13058" max="13058" width="23.140625" style="175" customWidth="1"/>
    <col min="13059" max="13312" width="9.140625" style="175"/>
    <col min="13313" max="13313" width="6.7109375" style="175" customWidth="1"/>
    <col min="13314" max="13314" width="23.140625" style="175" customWidth="1"/>
    <col min="13315" max="13568" width="9.140625" style="175"/>
    <col min="13569" max="13569" width="6.7109375" style="175" customWidth="1"/>
    <col min="13570" max="13570" width="23.140625" style="175" customWidth="1"/>
    <col min="13571" max="13824" width="9.140625" style="175"/>
    <col min="13825" max="13825" width="6.7109375" style="175" customWidth="1"/>
    <col min="13826" max="13826" width="23.140625" style="175" customWidth="1"/>
    <col min="13827" max="14080" width="9.140625" style="175"/>
    <col min="14081" max="14081" width="6.7109375" style="175" customWidth="1"/>
    <col min="14082" max="14082" width="23.140625" style="175" customWidth="1"/>
    <col min="14083" max="14336" width="9.140625" style="175"/>
    <col min="14337" max="14337" width="6.7109375" style="175" customWidth="1"/>
    <col min="14338" max="14338" width="23.140625" style="175" customWidth="1"/>
    <col min="14339" max="14592" width="9.140625" style="175"/>
    <col min="14593" max="14593" width="6.7109375" style="175" customWidth="1"/>
    <col min="14594" max="14594" width="23.140625" style="175" customWidth="1"/>
    <col min="14595" max="14848" width="9.140625" style="175"/>
    <col min="14849" max="14849" width="6.7109375" style="175" customWidth="1"/>
    <col min="14850" max="14850" width="23.140625" style="175" customWidth="1"/>
    <col min="14851" max="15104" width="9.140625" style="175"/>
    <col min="15105" max="15105" width="6.7109375" style="175" customWidth="1"/>
    <col min="15106" max="15106" width="23.140625" style="175" customWidth="1"/>
    <col min="15107" max="15360" width="9.140625" style="175"/>
    <col min="15361" max="15361" width="6.7109375" style="175" customWidth="1"/>
    <col min="15362" max="15362" width="23.140625" style="175" customWidth="1"/>
    <col min="15363" max="15616" width="9.140625" style="175"/>
    <col min="15617" max="15617" width="6.7109375" style="175" customWidth="1"/>
    <col min="15618" max="15618" width="23.140625" style="175" customWidth="1"/>
    <col min="15619" max="15872" width="9.140625" style="175"/>
    <col min="15873" max="15873" width="6.7109375" style="175" customWidth="1"/>
    <col min="15874" max="15874" width="23.140625" style="175" customWidth="1"/>
    <col min="15875" max="16128" width="9.140625" style="175"/>
    <col min="16129" max="16129" width="6.7109375" style="175" customWidth="1"/>
    <col min="16130" max="16130" width="23.140625" style="175" customWidth="1"/>
    <col min="16131" max="16384" width="9.140625" style="175"/>
  </cols>
  <sheetData>
    <row r="1" spans="1:22" ht="19.5" customHeight="1">
      <c r="A1" s="327" t="s">
        <v>357</v>
      </c>
      <c r="B1" s="327"/>
      <c r="T1" s="327" t="s">
        <v>374</v>
      </c>
      <c r="U1" s="327"/>
      <c r="V1" s="327"/>
    </row>
    <row r="2" spans="1:22">
      <c r="A2" s="328" t="s">
        <v>375</v>
      </c>
      <c r="B2" s="328"/>
      <c r="C2" s="328"/>
      <c r="D2" s="328"/>
      <c r="E2" s="328"/>
      <c r="F2" s="328"/>
      <c r="G2" s="328"/>
      <c r="H2" s="328"/>
      <c r="I2" s="328"/>
      <c r="J2" s="328"/>
      <c r="K2" s="328"/>
      <c r="L2" s="328"/>
      <c r="M2" s="328"/>
      <c r="N2" s="328"/>
      <c r="O2" s="328"/>
      <c r="P2" s="328"/>
      <c r="Q2" s="328"/>
      <c r="R2" s="328"/>
      <c r="S2" s="328"/>
      <c r="T2" s="328"/>
      <c r="U2" s="328"/>
      <c r="V2" s="328"/>
    </row>
    <row r="3" spans="1:22">
      <c r="A3" s="329" t="s">
        <v>146</v>
      </c>
      <c r="B3" s="329"/>
      <c r="C3" s="329"/>
      <c r="D3" s="329"/>
      <c r="E3" s="329"/>
      <c r="F3" s="329"/>
      <c r="G3" s="329"/>
      <c r="H3" s="329"/>
      <c r="I3" s="329"/>
      <c r="J3" s="329"/>
      <c r="K3" s="329"/>
      <c r="L3" s="329"/>
      <c r="M3" s="329"/>
      <c r="N3" s="329"/>
      <c r="O3" s="329"/>
      <c r="P3" s="329"/>
      <c r="Q3" s="329"/>
      <c r="R3" s="329"/>
      <c r="S3" s="329"/>
      <c r="T3" s="329"/>
      <c r="U3" s="329"/>
      <c r="V3" s="329"/>
    </row>
    <row r="4" spans="1:22">
      <c r="A4" s="314" t="s">
        <v>1123</v>
      </c>
      <c r="B4" s="314"/>
      <c r="C4" s="314"/>
      <c r="D4" s="314"/>
      <c r="E4" s="314"/>
      <c r="F4" s="314"/>
      <c r="G4" s="314"/>
      <c r="H4" s="314"/>
      <c r="I4" s="314"/>
      <c r="J4" s="314"/>
      <c r="K4" s="314"/>
      <c r="L4" s="314"/>
      <c r="M4" s="314"/>
      <c r="N4" s="314"/>
      <c r="O4" s="314"/>
      <c r="P4" s="314"/>
      <c r="Q4" s="314"/>
      <c r="R4" s="314"/>
      <c r="S4" s="314"/>
      <c r="T4" s="314"/>
      <c r="U4" s="314"/>
      <c r="V4" s="314"/>
    </row>
    <row r="5" spans="1:22">
      <c r="U5" s="184" t="s">
        <v>147</v>
      </c>
    </row>
    <row r="6" spans="1:22">
      <c r="A6" s="326" t="s">
        <v>4</v>
      </c>
      <c r="B6" s="326" t="s">
        <v>376</v>
      </c>
      <c r="C6" s="326" t="s">
        <v>377</v>
      </c>
      <c r="D6" s="326" t="s">
        <v>378</v>
      </c>
      <c r="E6" s="326" t="s">
        <v>379</v>
      </c>
      <c r="F6" s="326" t="s">
        <v>380</v>
      </c>
      <c r="G6" s="326"/>
      <c r="H6" s="326"/>
      <c r="I6" s="326"/>
      <c r="J6" s="326"/>
      <c r="K6" s="326" t="s">
        <v>381</v>
      </c>
      <c r="L6" s="326"/>
      <c r="M6" s="326"/>
      <c r="N6" s="326"/>
      <c r="O6" s="326" t="s">
        <v>382</v>
      </c>
      <c r="P6" s="326"/>
      <c r="Q6" s="326"/>
      <c r="R6" s="326"/>
      <c r="S6" s="326" t="s">
        <v>383</v>
      </c>
      <c r="T6" s="326"/>
      <c r="U6" s="326"/>
      <c r="V6" s="326"/>
    </row>
    <row r="7" spans="1:22">
      <c r="A7" s="326"/>
      <c r="B7" s="326"/>
      <c r="C7" s="326"/>
      <c r="D7" s="326"/>
      <c r="E7" s="326"/>
      <c r="F7" s="326" t="s">
        <v>384</v>
      </c>
      <c r="G7" s="326" t="s">
        <v>385</v>
      </c>
      <c r="H7" s="326"/>
      <c r="I7" s="326"/>
      <c r="J7" s="326"/>
      <c r="K7" s="326"/>
      <c r="L7" s="326"/>
      <c r="M7" s="326"/>
      <c r="N7" s="326"/>
      <c r="O7" s="326"/>
      <c r="P7" s="326"/>
      <c r="Q7" s="326"/>
      <c r="R7" s="326"/>
      <c r="S7" s="326"/>
      <c r="T7" s="326"/>
      <c r="U7" s="326"/>
      <c r="V7" s="326"/>
    </row>
    <row r="8" spans="1:22">
      <c r="A8" s="326"/>
      <c r="B8" s="326"/>
      <c r="C8" s="326"/>
      <c r="D8" s="326"/>
      <c r="E8" s="326"/>
      <c r="F8" s="326"/>
      <c r="G8" s="326" t="s">
        <v>386</v>
      </c>
      <c r="H8" s="326" t="s">
        <v>387</v>
      </c>
      <c r="I8" s="326"/>
      <c r="J8" s="326"/>
      <c r="K8" s="326" t="s">
        <v>346</v>
      </c>
      <c r="L8" s="326" t="s">
        <v>387</v>
      </c>
      <c r="M8" s="326"/>
      <c r="N8" s="326"/>
      <c r="O8" s="326" t="s">
        <v>346</v>
      </c>
      <c r="P8" s="326" t="s">
        <v>387</v>
      </c>
      <c r="Q8" s="326"/>
      <c r="R8" s="326"/>
      <c r="S8" s="326" t="s">
        <v>346</v>
      </c>
      <c r="T8" s="326" t="s">
        <v>387</v>
      </c>
      <c r="U8" s="326"/>
      <c r="V8" s="326"/>
    </row>
    <row r="9" spans="1:22" ht="42.75">
      <c r="A9" s="326"/>
      <c r="B9" s="326"/>
      <c r="C9" s="326"/>
      <c r="D9" s="326"/>
      <c r="E9" s="326"/>
      <c r="F9" s="326"/>
      <c r="G9" s="326"/>
      <c r="H9" s="155" t="s">
        <v>388</v>
      </c>
      <c r="I9" s="155" t="s">
        <v>389</v>
      </c>
      <c r="J9" s="155" t="s">
        <v>457</v>
      </c>
      <c r="K9" s="326"/>
      <c r="L9" s="155" t="s">
        <v>388</v>
      </c>
      <c r="M9" s="155" t="s">
        <v>389</v>
      </c>
      <c r="N9" s="155" t="s">
        <v>457</v>
      </c>
      <c r="O9" s="326"/>
      <c r="P9" s="155" t="s">
        <v>388</v>
      </c>
      <c r="Q9" s="155" t="s">
        <v>389</v>
      </c>
      <c r="R9" s="155" t="s">
        <v>457</v>
      </c>
      <c r="S9" s="326"/>
      <c r="T9" s="155" t="s">
        <v>388</v>
      </c>
      <c r="U9" s="155" t="s">
        <v>389</v>
      </c>
      <c r="V9" s="155" t="s">
        <v>457</v>
      </c>
    </row>
    <row r="10" spans="1:22">
      <c r="A10" s="155" t="s">
        <v>20</v>
      </c>
      <c r="B10" s="155" t="s">
        <v>21</v>
      </c>
      <c r="C10" s="155">
        <v>1</v>
      </c>
      <c r="D10" s="155">
        <v>2</v>
      </c>
      <c r="E10" s="155">
        <v>3</v>
      </c>
      <c r="F10" s="155">
        <v>4</v>
      </c>
      <c r="G10" s="155">
        <v>5</v>
      </c>
      <c r="H10" s="155">
        <v>6</v>
      </c>
      <c r="I10" s="155">
        <v>7</v>
      </c>
      <c r="J10" s="155">
        <v>8</v>
      </c>
      <c r="K10" s="155">
        <v>9</v>
      </c>
      <c r="L10" s="155">
        <v>10</v>
      </c>
      <c r="M10" s="155">
        <v>11</v>
      </c>
      <c r="N10" s="155">
        <v>12</v>
      </c>
      <c r="O10" s="155">
        <v>13</v>
      </c>
      <c r="P10" s="155">
        <v>14</v>
      </c>
      <c r="Q10" s="155">
        <v>15</v>
      </c>
      <c r="R10" s="155">
        <v>16</v>
      </c>
      <c r="S10" s="155">
        <v>17</v>
      </c>
      <c r="T10" s="155">
        <v>18</v>
      </c>
      <c r="U10" s="155">
        <v>19</v>
      </c>
      <c r="V10" s="155">
        <v>20</v>
      </c>
    </row>
    <row r="11" spans="1:22" s="163" customFormat="1" ht="26.25" customHeight="1">
      <c r="A11" s="192"/>
      <c r="B11" s="192" t="s">
        <v>346</v>
      </c>
      <c r="C11" s="193"/>
      <c r="D11" s="193"/>
      <c r="E11" s="193"/>
      <c r="F11" s="193"/>
      <c r="G11" s="194">
        <f>G12+G183+G210+G296</f>
        <v>30459435</v>
      </c>
      <c r="H11" s="194">
        <f t="shared" ref="H11:V11" si="0">H12+H183+H210+H296</f>
        <v>1463257</v>
      </c>
      <c r="I11" s="194">
        <f t="shared" si="0"/>
        <v>27304724</v>
      </c>
      <c r="J11" s="194">
        <f t="shared" si="0"/>
        <v>137905</v>
      </c>
      <c r="K11" s="194">
        <f t="shared" si="0"/>
        <v>1487773</v>
      </c>
      <c r="L11" s="194">
        <f t="shared" si="0"/>
        <v>518682</v>
      </c>
      <c r="M11" s="194">
        <f t="shared" si="0"/>
        <v>928988</v>
      </c>
      <c r="N11" s="194">
        <f t="shared" si="0"/>
        <v>0</v>
      </c>
      <c r="O11" s="194">
        <f t="shared" si="0"/>
        <v>969091</v>
      </c>
      <c r="P11" s="194">
        <f t="shared" si="0"/>
        <v>0</v>
      </c>
      <c r="Q11" s="194">
        <f t="shared" si="0"/>
        <v>928988</v>
      </c>
      <c r="R11" s="194">
        <f t="shared" si="0"/>
        <v>0</v>
      </c>
      <c r="S11" s="194">
        <f t="shared" si="0"/>
        <v>3539859</v>
      </c>
      <c r="T11" s="194">
        <f t="shared" si="0"/>
        <v>204000</v>
      </c>
      <c r="U11" s="194">
        <f t="shared" si="0"/>
        <v>3098059</v>
      </c>
      <c r="V11" s="194">
        <f t="shared" si="0"/>
        <v>237800</v>
      </c>
    </row>
    <row r="12" spans="1:22" s="163" customFormat="1" ht="43.5" customHeight="1">
      <c r="A12" s="195" t="s">
        <v>20</v>
      </c>
      <c r="B12" s="196" t="s">
        <v>458</v>
      </c>
      <c r="C12" s="197"/>
      <c r="D12" s="197"/>
      <c r="E12" s="197"/>
      <c r="F12" s="197"/>
      <c r="G12" s="198">
        <f t="shared" ref="G12:R12" si="1">G13+G26+G42+G56+G75+G85+G96+G106+G115+G124+G133+G148+G159+G168+G174+G182</f>
        <v>0</v>
      </c>
      <c r="H12" s="198">
        <f t="shared" si="1"/>
        <v>0</v>
      </c>
      <c r="I12" s="198">
        <f t="shared" si="1"/>
        <v>0</v>
      </c>
      <c r="J12" s="198">
        <f t="shared" si="1"/>
        <v>0</v>
      </c>
      <c r="K12" s="198">
        <f t="shared" si="1"/>
        <v>0</v>
      </c>
      <c r="L12" s="198">
        <f t="shared" si="1"/>
        <v>0</v>
      </c>
      <c r="M12" s="198">
        <f t="shared" si="1"/>
        <v>0</v>
      </c>
      <c r="N12" s="198">
        <f t="shared" si="1"/>
        <v>0</v>
      </c>
      <c r="O12" s="198">
        <f t="shared" si="1"/>
        <v>0</v>
      </c>
      <c r="P12" s="198">
        <f t="shared" si="1"/>
        <v>0</v>
      </c>
      <c r="Q12" s="198">
        <f t="shared" si="1"/>
        <v>0</v>
      </c>
      <c r="R12" s="198">
        <f t="shared" si="1"/>
        <v>0</v>
      </c>
      <c r="S12" s="198">
        <f>S13+S26+S42+S56+S75+S85+S96+S106+S115+S124+S133+S148+S159+S168+S174+S182</f>
        <v>342000</v>
      </c>
      <c r="T12" s="198">
        <f t="shared" ref="T12:V12" si="2">T13+T26+T42+T56+T75+T85+T96+T106+T115+T124+T133+T148+T159+T168+T174+T182</f>
        <v>0</v>
      </c>
      <c r="U12" s="198">
        <f t="shared" si="2"/>
        <v>162000</v>
      </c>
      <c r="V12" s="198">
        <f t="shared" si="2"/>
        <v>180000</v>
      </c>
    </row>
    <row r="13" spans="1:22" s="163" customFormat="1" ht="15.75" customHeight="1">
      <c r="A13" s="195" t="s">
        <v>37</v>
      </c>
      <c r="B13" s="196" t="s">
        <v>336</v>
      </c>
      <c r="C13" s="195"/>
      <c r="D13" s="195"/>
      <c r="E13" s="195"/>
      <c r="F13" s="195"/>
      <c r="G13" s="198">
        <f>G14+G15</f>
        <v>0</v>
      </c>
      <c r="H13" s="198">
        <f t="shared" ref="H13:V13" si="3">H14+H15</f>
        <v>0</v>
      </c>
      <c r="I13" s="198">
        <f t="shared" si="3"/>
        <v>0</v>
      </c>
      <c r="J13" s="198">
        <f t="shared" si="3"/>
        <v>0</v>
      </c>
      <c r="K13" s="198">
        <f t="shared" si="3"/>
        <v>0</v>
      </c>
      <c r="L13" s="198">
        <f t="shared" si="3"/>
        <v>0</v>
      </c>
      <c r="M13" s="198">
        <f t="shared" si="3"/>
        <v>0</v>
      </c>
      <c r="N13" s="198">
        <f t="shared" si="3"/>
        <v>0</v>
      </c>
      <c r="O13" s="198">
        <f t="shared" si="3"/>
        <v>0</v>
      </c>
      <c r="P13" s="198">
        <f t="shared" si="3"/>
        <v>0</v>
      </c>
      <c r="Q13" s="198">
        <f t="shared" si="3"/>
        <v>0</v>
      </c>
      <c r="R13" s="198">
        <f t="shared" si="3"/>
        <v>0</v>
      </c>
      <c r="S13" s="198">
        <f t="shared" si="3"/>
        <v>22043</v>
      </c>
      <c r="T13" s="198">
        <f t="shared" si="3"/>
        <v>0</v>
      </c>
      <c r="U13" s="198">
        <f t="shared" si="3"/>
        <v>16780</v>
      </c>
      <c r="V13" s="198">
        <f t="shared" si="3"/>
        <v>5263</v>
      </c>
    </row>
    <row r="14" spans="1:22" s="163" customFormat="1">
      <c r="A14" s="195">
        <v>1</v>
      </c>
      <c r="B14" s="196" t="s">
        <v>391</v>
      </c>
      <c r="C14" s="195"/>
      <c r="D14" s="195"/>
      <c r="E14" s="195"/>
      <c r="F14" s="195"/>
      <c r="G14" s="198">
        <f t="shared" ref="G14" si="4">SUM(H14:J14)</f>
        <v>0</v>
      </c>
      <c r="H14" s="198"/>
      <c r="I14" s="198"/>
      <c r="J14" s="198"/>
      <c r="K14" s="198">
        <f t="shared" ref="K14" si="5">SUM(L14:N14)</f>
        <v>0</v>
      </c>
      <c r="L14" s="198"/>
      <c r="M14" s="198"/>
      <c r="N14" s="198"/>
      <c r="O14" s="198">
        <f t="shared" ref="O14" si="6">SUM(P14:R14)</f>
        <v>0</v>
      </c>
      <c r="P14" s="198"/>
      <c r="Q14" s="198"/>
      <c r="R14" s="198"/>
      <c r="S14" s="198">
        <f t="shared" ref="S14" si="7">SUM(T14:V14)</f>
        <v>0</v>
      </c>
      <c r="T14" s="198"/>
      <c r="U14" s="198"/>
      <c r="V14" s="198"/>
    </row>
    <row r="15" spans="1:22" s="163" customFormat="1">
      <c r="A15" s="195">
        <v>2</v>
      </c>
      <c r="B15" s="196" t="s">
        <v>392</v>
      </c>
      <c r="C15" s="195"/>
      <c r="D15" s="195"/>
      <c r="E15" s="195"/>
      <c r="F15" s="195"/>
      <c r="G15" s="198">
        <f>G16+G18</f>
        <v>0</v>
      </c>
      <c r="H15" s="198">
        <f t="shared" ref="H15:V15" si="8">H16+H18</f>
        <v>0</v>
      </c>
      <c r="I15" s="198">
        <f t="shared" si="8"/>
        <v>0</v>
      </c>
      <c r="J15" s="198">
        <f t="shared" si="8"/>
        <v>0</v>
      </c>
      <c r="K15" s="198">
        <f t="shared" si="8"/>
        <v>0</v>
      </c>
      <c r="L15" s="198">
        <f t="shared" si="8"/>
        <v>0</v>
      </c>
      <c r="M15" s="198">
        <f t="shared" si="8"/>
        <v>0</v>
      </c>
      <c r="N15" s="198">
        <f t="shared" si="8"/>
        <v>0</v>
      </c>
      <c r="O15" s="198">
        <f t="shared" si="8"/>
        <v>0</v>
      </c>
      <c r="P15" s="198">
        <f t="shared" si="8"/>
        <v>0</v>
      </c>
      <c r="Q15" s="198">
        <f t="shared" si="8"/>
        <v>0</v>
      </c>
      <c r="R15" s="198">
        <f t="shared" si="8"/>
        <v>0</v>
      </c>
      <c r="S15" s="198">
        <f t="shared" si="8"/>
        <v>22043</v>
      </c>
      <c r="T15" s="198">
        <f t="shared" si="8"/>
        <v>0</v>
      </c>
      <c r="U15" s="198">
        <f t="shared" si="8"/>
        <v>16780</v>
      </c>
      <c r="V15" s="198">
        <f t="shared" si="8"/>
        <v>5263</v>
      </c>
    </row>
    <row r="16" spans="1:22" s="163" customFormat="1" ht="44.25" customHeight="1">
      <c r="A16" s="195" t="s">
        <v>393</v>
      </c>
      <c r="B16" s="196" t="s">
        <v>394</v>
      </c>
      <c r="C16" s="195"/>
      <c r="D16" s="195"/>
      <c r="E16" s="195"/>
      <c r="F16" s="195"/>
      <c r="G16" s="198">
        <f>G17</f>
        <v>0</v>
      </c>
      <c r="H16" s="198">
        <f t="shared" ref="H16:V16" si="9">H17</f>
        <v>0</v>
      </c>
      <c r="I16" s="198">
        <f t="shared" si="9"/>
        <v>0</v>
      </c>
      <c r="J16" s="198">
        <f t="shared" si="9"/>
        <v>0</v>
      </c>
      <c r="K16" s="198">
        <f t="shared" si="9"/>
        <v>0</v>
      </c>
      <c r="L16" s="198">
        <f t="shared" si="9"/>
        <v>0</v>
      </c>
      <c r="M16" s="198">
        <f t="shared" si="9"/>
        <v>0</v>
      </c>
      <c r="N16" s="198">
        <f t="shared" si="9"/>
        <v>0</v>
      </c>
      <c r="O16" s="198">
        <f t="shared" si="9"/>
        <v>0</v>
      </c>
      <c r="P16" s="198">
        <f t="shared" si="9"/>
        <v>0</v>
      </c>
      <c r="Q16" s="198">
        <f t="shared" si="9"/>
        <v>0</v>
      </c>
      <c r="R16" s="198">
        <f t="shared" si="9"/>
        <v>0</v>
      </c>
      <c r="S16" s="198">
        <f t="shared" si="9"/>
        <v>163</v>
      </c>
      <c r="T16" s="198">
        <f t="shared" si="9"/>
        <v>0</v>
      </c>
      <c r="U16" s="198">
        <f t="shared" si="9"/>
        <v>0</v>
      </c>
      <c r="V16" s="198">
        <f t="shared" si="9"/>
        <v>163</v>
      </c>
    </row>
    <row r="17" spans="1:22" s="163" customFormat="1" ht="57.75" customHeight="1">
      <c r="A17" s="199">
        <v>1</v>
      </c>
      <c r="B17" s="200" t="s">
        <v>459</v>
      </c>
      <c r="C17" s="201" t="s">
        <v>460</v>
      </c>
      <c r="D17" s="202"/>
      <c r="E17" s="201" t="s">
        <v>461</v>
      </c>
      <c r="F17" s="201" t="s">
        <v>462</v>
      </c>
      <c r="G17" s="203">
        <f>SUM(H17:J17)</f>
        <v>0</v>
      </c>
      <c r="H17" s="203"/>
      <c r="I17" s="203"/>
      <c r="J17" s="203"/>
      <c r="K17" s="203">
        <f>SUM(L17:N17)</f>
        <v>0</v>
      </c>
      <c r="L17" s="203"/>
      <c r="M17" s="203"/>
      <c r="N17" s="203"/>
      <c r="O17" s="203">
        <f>SUM(P17:R17)</f>
        <v>0</v>
      </c>
      <c r="P17" s="203"/>
      <c r="Q17" s="203"/>
      <c r="R17" s="203"/>
      <c r="S17" s="203">
        <f>SUM(T17:V17)</f>
        <v>163</v>
      </c>
      <c r="T17" s="203"/>
      <c r="U17" s="203"/>
      <c r="V17" s="204">
        <v>163</v>
      </c>
    </row>
    <row r="18" spans="1:22" s="163" customFormat="1" ht="35.25" customHeight="1">
      <c r="A18" s="195" t="s">
        <v>395</v>
      </c>
      <c r="B18" s="196" t="s">
        <v>396</v>
      </c>
      <c r="C18" s="201"/>
      <c r="D18" s="195"/>
      <c r="E18" s="201"/>
      <c r="F18" s="201"/>
      <c r="G18" s="198">
        <f>SUM(G19:G25)</f>
        <v>0</v>
      </c>
      <c r="H18" s="198">
        <f t="shared" ref="H18:V18" si="10">SUM(H19:H25)</f>
        <v>0</v>
      </c>
      <c r="I18" s="198">
        <f t="shared" si="10"/>
        <v>0</v>
      </c>
      <c r="J18" s="198">
        <f t="shared" si="10"/>
        <v>0</v>
      </c>
      <c r="K18" s="198">
        <f t="shared" si="10"/>
        <v>0</v>
      </c>
      <c r="L18" s="198">
        <f t="shared" si="10"/>
        <v>0</v>
      </c>
      <c r="M18" s="198">
        <f t="shared" si="10"/>
        <v>0</v>
      </c>
      <c r="N18" s="198">
        <f t="shared" si="10"/>
        <v>0</v>
      </c>
      <c r="O18" s="203">
        <f t="shared" ref="O18:O81" si="11">SUM(P18:R18)</f>
        <v>0</v>
      </c>
      <c r="P18" s="198">
        <f t="shared" si="10"/>
        <v>0</v>
      </c>
      <c r="Q18" s="198">
        <f t="shared" si="10"/>
        <v>0</v>
      </c>
      <c r="R18" s="198">
        <f t="shared" si="10"/>
        <v>0</v>
      </c>
      <c r="S18" s="198">
        <f t="shared" si="10"/>
        <v>21880</v>
      </c>
      <c r="T18" s="198">
        <f t="shared" si="10"/>
        <v>0</v>
      </c>
      <c r="U18" s="198">
        <f t="shared" si="10"/>
        <v>16780</v>
      </c>
      <c r="V18" s="198">
        <f t="shared" si="10"/>
        <v>5100</v>
      </c>
    </row>
    <row r="19" spans="1:22" s="163" customFormat="1" ht="60">
      <c r="A19" s="199">
        <v>1</v>
      </c>
      <c r="B19" s="205" t="s">
        <v>463</v>
      </c>
      <c r="C19" s="206" t="s">
        <v>464</v>
      </c>
      <c r="D19" s="207"/>
      <c r="E19" s="207" t="s">
        <v>465</v>
      </c>
      <c r="F19" s="201" t="s">
        <v>466</v>
      </c>
      <c r="G19" s="203">
        <f t="shared" ref="G19:G102" si="12">SUM(H19:J19)</f>
        <v>0</v>
      </c>
      <c r="H19" s="203"/>
      <c r="I19" s="203"/>
      <c r="J19" s="203"/>
      <c r="K19" s="203">
        <f t="shared" ref="K19:K102" si="13">SUM(L19:N19)</f>
        <v>0</v>
      </c>
      <c r="L19" s="203"/>
      <c r="M19" s="203"/>
      <c r="N19" s="203"/>
      <c r="O19" s="203">
        <f t="shared" si="11"/>
        <v>0</v>
      </c>
      <c r="P19" s="203"/>
      <c r="Q19" s="203"/>
      <c r="R19" s="203"/>
      <c r="S19" s="203">
        <f>SUM(T19:V19)</f>
        <v>440</v>
      </c>
      <c r="T19" s="203"/>
      <c r="U19" s="203">
        <v>440</v>
      </c>
      <c r="V19" s="203"/>
    </row>
    <row r="20" spans="1:22" s="163" customFormat="1" ht="60">
      <c r="A20" s="199">
        <v>2</v>
      </c>
      <c r="B20" s="208" t="s">
        <v>467</v>
      </c>
      <c r="C20" s="202" t="s">
        <v>468</v>
      </c>
      <c r="D20" s="201"/>
      <c r="E20" s="209" t="s">
        <v>469</v>
      </c>
      <c r="F20" s="209" t="s">
        <v>470</v>
      </c>
      <c r="G20" s="203">
        <f t="shared" si="12"/>
        <v>0</v>
      </c>
      <c r="H20" s="203"/>
      <c r="I20" s="203"/>
      <c r="J20" s="203"/>
      <c r="K20" s="203">
        <f t="shared" si="13"/>
        <v>0</v>
      </c>
      <c r="L20" s="203"/>
      <c r="M20" s="203"/>
      <c r="N20" s="203"/>
      <c r="O20" s="203">
        <f t="shared" si="11"/>
        <v>0</v>
      </c>
      <c r="P20" s="203"/>
      <c r="Q20" s="203"/>
      <c r="R20" s="203"/>
      <c r="S20" s="203">
        <f t="shared" ref="S20:S25" si="14">SUM(T20:V20)</f>
        <v>1560</v>
      </c>
      <c r="T20" s="203"/>
      <c r="U20" s="203">
        <v>1560</v>
      </c>
      <c r="V20" s="203">
        <v>0</v>
      </c>
    </row>
    <row r="21" spans="1:22" s="163" customFormat="1" ht="90">
      <c r="A21" s="199">
        <v>3</v>
      </c>
      <c r="B21" s="208" t="s">
        <v>471</v>
      </c>
      <c r="C21" s="202" t="s">
        <v>472</v>
      </c>
      <c r="D21" s="201"/>
      <c r="E21" s="209" t="s">
        <v>469</v>
      </c>
      <c r="F21" s="209" t="s">
        <v>473</v>
      </c>
      <c r="G21" s="203">
        <f t="shared" si="12"/>
        <v>0</v>
      </c>
      <c r="H21" s="203"/>
      <c r="I21" s="203"/>
      <c r="J21" s="203"/>
      <c r="K21" s="203">
        <f t="shared" si="13"/>
        <v>0</v>
      </c>
      <c r="L21" s="203"/>
      <c r="M21" s="203"/>
      <c r="N21" s="203"/>
      <c r="O21" s="203">
        <f t="shared" si="11"/>
        <v>0</v>
      </c>
      <c r="P21" s="203"/>
      <c r="Q21" s="203"/>
      <c r="R21" s="203"/>
      <c r="S21" s="203">
        <f t="shared" si="14"/>
        <v>4860</v>
      </c>
      <c r="T21" s="203"/>
      <c r="U21" s="203">
        <v>4860</v>
      </c>
      <c r="V21" s="203">
        <v>0</v>
      </c>
    </row>
    <row r="22" spans="1:22" s="163" customFormat="1" ht="75">
      <c r="A22" s="199">
        <v>4</v>
      </c>
      <c r="B22" s="208" t="s">
        <v>474</v>
      </c>
      <c r="C22" s="202" t="s">
        <v>475</v>
      </c>
      <c r="D22" s="201"/>
      <c r="E22" s="209" t="s">
        <v>469</v>
      </c>
      <c r="F22" s="209" t="s">
        <v>476</v>
      </c>
      <c r="G22" s="203">
        <f t="shared" si="12"/>
        <v>0</v>
      </c>
      <c r="H22" s="203"/>
      <c r="I22" s="203"/>
      <c r="J22" s="203"/>
      <c r="K22" s="203">
        <f t="shared" si="13"/>
        <v>0</v>
      </c>
      <c r="L22" s="203"/>
      <c r="M22" s="203"/>
      <c r="N22" s="203"/>
      <c r="O22" s="203">
        <f t="shared" si="11"/>
        <v>0</v>
      </c>
      <c r="P22" s="203"/>
      <c r="Q22" s="203"/>
      <c r="R22" s="203"/>
      <c r="S22" s="203">
        <f t="shared" si="14"/>
        <v>3800</v>
      </c>
      <c r="T22" s="203"/>
      <c r="U22" s="203">
        <v>3800</v>
      </c>
      <c r="V22" s="203">
        <v>0</v>
      </c>
    </row>
    <row r="23" spans="1:22" s="163" customFormat="1" ht="60">
      <c r="A23" s="199">
        <v>5</v>
      </c>
      <c r="B23" s="210" t="s">
        <v>477</v>
      </c>
      <c r="C23" s="209" t="s">
        <v>478</v>
      </c>
      <c r="D23" s="201"/>
      <c r="E23" s="209" t="s">
        <v>469</v>
      </c>
      <c r="F23" s="209" t="s">
        <v>479</v>
      </c>
      <c r="G23" s="203">
        <f t="shared" si="12"/>
        <v>0</v>
      </c>
      <c r="H23" s="203"/>
      <c r="I23" s="203"/>
      <c r="J23" s="203"/>
      <c r="K23" s="203">
        <f t="shared" si="13"/>
        <v>0</v>
      </c>
      <c r="L23" s="203"/>
      <c r="M23" s="203"/>
      <c r="N23" s="203"/>
      <c r="O23" s="203">
        <f t="shared" si="11"/>
        <v>0</v>
      </c>
      <c r="P23" s="203"/>
      <c r="Q23" s="203"/>
      <c r="R23" s="203"/>
      <c r="S23" s="203">
        <f t="shared" si="14"/>
        <v>1420</v>
      </c>
      <c r="T23" s="203"/>
      <c r="U23" s="203">
        <v>1420</v>
      </c>
      <c r="V23" s="203">
        <v>0</v>
      </c>
    </row>
    <row r="24" spans="1:22" s="163" customFormat="1" ht="60">
      <c r="A24" s="199">
        <v>6</v>
      </c>
      <c r="B24" s="208" t="s">
        <v>480</v>
      </c>
      <c r="C24" s="202" t="s">
        <v>478</v>
      </c>
      <c r="D24" s="201"/>
      <c r="E24" s="209"/>
      <c r="F24" s="209" t="s">
        <v>481</v>
      </c>
      <c r="G24" s="203">
        <f t="shared" si="12"/>
        <v>0</v>
      </c>
      <c r="H24" s="203"/>
      <c r="I24" s="203"/>
      <c r="J24" s="203"/>
      <c r="K24" s="203">
        <f t="shared" si="13"/>
        <v>0</v>
      </c>
      <c r="L24" s="203"/>
      <c r="M24" s="203"/>
      <c r="N24" s="203"/>
      <c r="O24" s="203">
        <f t="shared" si="11"/>
        <v>0</v>
      </c>
      <c r="P24" s="203"/>
      <c r="Q24" s="203"/>
      <c r="R24" s="203"/>
      <c r="S24" s="203">
        <f t="shared" si="14"/>
        <v>4700</v>
      </c>
      <c r="T24" s="203"/>
      <c r="U24" s="203">
        <v>4700</v>
      </c>
      <c r="V24" s="203">
        <v>0</v>
      </c>
    </row>
    <row r="25" spans="1:22" s="163" customFormat="1" ht="75">
      <c r="A25" s="199">
        <v>7</v>
      </c>
      <c r="B25" s="211" t="s">
        <v>482</v>
      </c>
      <c r="C25" s="212" t="s">
        <v>483</v>
      </c>
      <c r="D25" s="201"/>
      <c r="E25" s="212" t="s">
        <v>484</v>
      </c>
      <c r="F25" s="212" t="s">
        <v>485</v>
      </c>
      <c r="G25" s="203">
        <f t="shared" si="12"/>
        <v>0</v>
      </c>
      <c r="H25" s="203"/>
      <c r="I25" s="203"/>
      <c r="J25" s="203"/>
      <c r="K25" s="203">
        <f t="shared" si="13"/>
        <v>0</v>
      </c>
      <c r="L25" s="203"/>
      <c r="M25" s="203"/>
      <c r="N25" s="203"/>
      <c r="O25" s="203">
        <f t="shared" si="11"/>
        <v>0</v>
      </c>
      <c r="P25" s="203"/>
      <c r="Q25" s="203"/>
      <c r="R25" s="203"/>
      <c r="S25" s="203">
        <f t="shared" si="14"/>
        <v>5100</v>
      </c>
      <c r="T25" s="203"/>
      <c r="U25" s="204"/>
      <c r="V25" s="204">
        <v>5100</v>
      </c>
    </row>
    <row r="26" spans="1:22" s="163" customFormat="1">
      <c r="A26" s="195" t="s">
        <v>45</v>
      </c>
      <c r="B26" s="196" t="s">
        <v>486</v>
      </c>
      <c r="C26" s="195"/>
      <c r="D26" s="195"/>
      <c r="E26" s="195"/>
      <c r="F26" s="195"/>
      <c r="G26" s="198">
        <f t="shared" ref="G26:R26" si="15">G27+G28</f>
        <v>0</v>
      </c>
      <c r="H26" s="198">
        <f t="shared" si="15"/>
        <v>0</v>
      </c>
      <c r="I26" s="198">
        <f t="shared" si="15"/>
        <v>0</v>
      </c>
      <c r="J26" s="198">
        <f t="shared" si="15"/>
        <v>0</v>
      </c>
      <c r="K26" s="198">
        <f t="shared" si="15"/>
        <v>0</v>
      </c>
      <c r="L26" s="198">
        <f t="shared" si="15"/>
        <v>0</v>
      </c>
      <c r="M26" s="198">
        <f t="shared" si="15"/>
        <v>0</v>
      </c>
      <c r="N26" s="198">
        <f t="shared" si="15"/>
        <v>0</v>
      </c>
      <c r="O26" s="203">
        <f t="shared" si="11"/>
        <v>0</v>
      </c>
      <c r="P26" s="198">
        <f t="shared" si="15"/>
        <v>0</v>
      </c>
      <c r="Q26" s="198">
        <f t="shared" si="15"/>
        <v>0</v>
      </c>
      <c r="R26" s="198">
        <f t="shared" si="15"/>
        <v>0</v>
      </c>
      <c r="S26" s="198">
        <f>S27+S28</f>
        <v>28174</v>
      </c>
      <c r="T26" s="198">
        <f t="shared" ref="T26:V26" si="16">T27+T28</f>
        <v>0</v>
      </c>
      <c r="U26" s="198">
        <f t="shared" si="16"/>
        <v>13566</v>
      </c>
      <c r="V26" s="198">
        <f t="shared" si="16"/>
        <v>14608</v>
      </c>
    </row>
    <row r="27" spans="1:22" s="163" customFormat="1">
      <c r="A27" s="195">
        <v>1</v>
      </c>
      <c r="B27" s="196" t="s">
        <v>391</v>
      </c>
      <c r="C27" s="195"/>
      <c r="D27" s="195"/>
      <c r="E27" s="195"/>
      <c r="F27" s="195"/>
      <c r="G27" s="198">
        <f t="shared" si="12"/>
        <v>0</v>
      </c>
      <c r="H27" s="198"/>
      <c r="I27" s="198"/>
      <c r="J27" s="198"/>
      <c r="K27" s="198">
        <f t="shared" si="13"/>
        <v>0</v>
      </c>
      <c r="L27" s="198"/>
      <c r="M27" s="198"/>
      <c r="N27" s="198"/>
      <c r="O27" s="203">
        <f t="shared" si="11"/>
        <v>0</v>
      </c>
      <c r="P27" s="198"/>
      <c r="Q27" s="198"/>
      <c r="R27" s="198"/>
      <c r="S27" s="198">
        <f t="shared" ref="S27" si="17">SUM(T27:V27)</f>
        <v>0</v>
      </c>
      <c r="T27" s="198"/>
      <c r="U27" s="198"/>
      <c r="V27" s="198"/>
    </row>
    <row r="28" spans="1:22" s="163" customFormat="1">
      <c r="A28" s="195">
        <v>2</v>
      </c>
      <c r="B28" s="196" t="s">
        <v>392</v>
      </c>
      <c r="C28" s="195"/>
      <c r="D28" s="195"/>
      <c r="E28" s="195"/>
      <c r="F28" s="195"/>
      <c r="G28" s="198">
        <f>G29+G31</f>
        <v>0</v>
      </c>
      <c r="H28" s="198">
        <f t="shared" ref="H28:V28" si="18">H29+H31</f>
        <v>0</v>
      </c>
      <c r="I28" s="198">
        <f t="shared" si="18"/>
        <v>0</v>
      </c>
      <c r="J28" s="198">
        <f t="shared" si="18"/>
        <v>0</v>
      </c>
      <c r="K28" s="198">
        <f t="shared" si="18"/>
        <v>0</v>
      </c>
      <c r="L28" s="198">
        <f t="shared" si="18"/>
        <v>0</v>
      </c>
      <c r="M28" s="198">
        <f t="shared" si="18"/>
        <v>0</v>
      </c>
      <c r="N28" s="198">
        <f t="shared" si="18"/>
        <v>0</v>
      </c>
      <c r="O28" s="203">
        <f t="shared" si="11"/>
        <v>0</v>
      </c>
      <c r="P28" s="198">
        <f t="shared" si="18"/>
        <v>0</v>
      </c>
      <c r="Q28" s="198">
        <f t="shared" si="18"/>
        <v>0</v>
      </c>
      <c r="R28" s="198">
        <f t="shared" si="18"/>
        <v>0</v>
      </c>
      <c r="S28" s="198">
        <f t="shared" si="18"/>
        <v>28174</v>
      </c>
      <c r="T28" s="198">
        <f t="shared" si="18"/>
        <v>0</v>
      </c>
      <c r="U28" s="198">
        <f t="shared" si="18"/>
        <v>13566</v>
      </c>
      <c r="V28" s="198">
        <f t="shared" si="18"/>
        <v>14608</v>
      </c>
    </row>
    <row r="29" spans="1:22" s="163" customFormat="1" ht="42.75">
      <c r="A29" s="195" t="s">
        <v>393</v>
      </c>
      <c r="B29" s="196" t="s">
        <v>394</v>
      </c>
      <c r="C29" s="195"/>
      <c r="D29" s="195"/>
      <c r="E29" s="195"/>
      <c r="F29" s="195"/>
      <c r="G29" s="198">
        <f t="shared" si="12"/>
        <v>0</v>
      </c>
      <c r="H29" s="198">
        <f t="shared" ref="H29:J29" si="19">H30</f>
        <v>0</v>
      </c>
      <c r="I29" s="198">
        <f t="shared" si="19"/>
        <v>0</v>
      </c>
      <c r="J29" s="198">
        <f t="shared" si="19"/>
        <v>0</v>
      </c>
      <c r="K29" s="198">
        <f t="shared" si="13"/>
        <v>0</v>
      </c>
      <c r="L29" s="198">
        <f t="shared" ref="L29:N29" si="20">L30</f>
        <v>0</v>
      </c>
      <c r="M29" s="198">
        <f t="shared" si="20"/>
        <v>0</v>
      </c>
      <c r="N29" s="198">
        <f t="shared" si="20"/>
        <v>0</v>
      </c>
      <c r="O29" s="203">
        <f t="shared" si="11"/>
        <v>0</v>
      </c>
      <c r="P29" s="198">
        <f t="shared" ref="P29:V29" si="21">P30</f>
        <v>0</v>
      </c>
      <c r="Q29" s="198">
        <f t="shared" si="21"/>
        <v>0</v>
      </c>
      <c r="R29" s="198">
        <f t="shared" si="21"/>
        <v>0</v>
      </c>
      <c r="S29" s="198">
        <f t="shared" si="21"/>
        <v>108</v>
      </c>
      <c r="T29" s="198">
        <f t="shared" si="21"/>
        <v>0</v>
      </c>
      <c r="U29" s="198">
        <f t="shared" si="21"/>
        <v>0</v>
      </c>
      <c r="V29" s="198">
        <f t="shared" si="21"/>
        <v>108</v>
      </c>
    </row>
    <row r="30" spans="1:22" s="163" customFormat="1" ht="45">
      <c r="A30" s="199">
        <v>1</v>
      </c>
      <c r="B30" s="200" t="s">
        <v>487</v>
      </c>
      <c r="C30" s="201" t="s">
        <v>488</v>
      </c>
      <c r="D30" s="202"/>
      <c r="E30" s="201" t="s">
        <v>489</v>
      </c>
      <c r="F30" s="201" t="s">
        <v>490</v>
      </c>
      <c r="G30" s="203">
        <f t="shared" si="12"/>
        <v>0</v>
      </c>
      <c r="H30" s="203"/>
      <c r="I30" s="203"/>
      <c r="J30" s="203"/>
      <c r="K30" s="203">
        <f t="shared" si="13"/>
        <v>0</v>
      </c>
      <c r="L30" s="203"/>
      <c r="M30" s="203"/>
      <c r="N30" s="203"/>
      <c r="O30" s="203">
        <f t="shared" si="11"/>
        <v>0</v>
      </c>
      <c r="P30" s="203"/>
      <c r="Q30" s="203"/>
      <c r="R30" s="203"/>
      <c r="S30" s="203">
        <f t="shared" ref="S30" si="22">SUM(T30:V30)</f>
        <v>108</v>
      </c>
      <c r="T30" s="203"/>
      <c r="U30" s="203"/>
      <c r="V30" s="204">
        <v>108</v>
      </c>
    </row>
    <row r="31" spans="1:22" s="163" customFormat="1" ht="28.5">
      <c r="A31" s="195" t="s">
        <v>395</v>
      </c>
      <c r="B31" s="196" t="s">
        <v>396</v>
      </c>
      <c r="C31" s="201"/>
      <c r="D31" s="195"/>
      <c r="E31" s="201"/>
      <c r="F31" s="201"/>
      <c r="G31" s="198">
        <f>SUM(G32:G41)</f>
        <v>0</v>
      </c>
      <c r="H31" s="198">
        <f t="shared" ref="H31:V31" si="23">SUM(H32:H41)</f>
        <v>0</v>
      </c>
      <c r="I31" s="198">
        <f t="shared" si="23"/>
        <v>0</v>
      </c>
      <c r="J31" s="198">
        <f t="shared" si="23"/>
        <v>0</v>
      </c>
      <c r="K31" s="198">
        <f t="shared" si="23"/>
        <v>0</v>
      </c>
      <c r="L31" s="198">
        <f t="shared" si="23"/>
        <v>0</v>
      </c>
      <c r="M31" s="198">
        <f t="shared" si="23"/>
        <v>0</v>
      </c>
      <c r="N31" s="198">
        <f t="shared" si="23"/>
        <v>0</v>
      </c>
      <c r="O31" s="203">
        <f t="shared" si="11"/>
        <v>0</v>
      </c>
      <c r="P31" s="198">
        <f t="shared" si="23"/>
        <v>0</v>
      </c>
      <c r="Q31" s="198">
        <f t="shared" si="23"/>
        <v>0</v>
      </c>
      <c r="R31" s="198">
        <f t="shared" si="23"/>
        <v>0</v>
      </c>
      <c r="S31" s="198">
        <f t="shared" si="23"/>
        <v>28066</v>
      </c>
      <c r="T31" s="198">
        <f t="shared" si="23"/>
        <v>0</v>
      </c>
      <c r="U31" s="198">
        <f t="shared" si="23"/>
        <v>13566</v>
      </c>
      <c r="V31" s="198">
        <f t="shared" si="23"/>
        <v>14500</v>
      </c>
    </row>
    <row r="32" spans="1:22" s="163" customFormat="1" ht="45">
      <c r="A32" s="199">
        <v>1</v>
      </c>
      <c r="B32" s="205" t="s">
        <v>491</v>
      </c>
      <c r="C32" s="206" t="s">
        <v>492</v>
      </c>
      <c r="D32" s="207"/>
      <c r="E32" s="207" t="s">
        <v>465</v>
      </c>
      <c r="F32" s="201" t="s">
        <v>493</v>
      </c>
      <c r="G32" s="203">
        <f t="shared" si="12"/>
        <v>0</v>
      </c>
      <c r="H32" s="203"/>
      <c r="I32" s="203"/>
      <c r="J32" s="203"/>
      <c r="K32" s="203">
        <f t="shared" si="13"/>
        <v>0</v>
      </c>
      <c r="L32" s="203"/>
      <c r="M32" s="203"/>
      <c r="N32" s="203"/>
      <c r="O32" s="203">
        <f t="shared" si="11"/>
        <v>0</v>
      </c>
      <c r="P32" s="203"/>
      <c r="Q32" s="203"/>
      <c r="R32" s="203"/>
      <c r="S32" s="203">
        <f>SUM(T32:V32)</f>
        <v>537</v>
      </c>
      <c r="T32" s="203"/>
      <c r="U32" s="203">
        <v>537</v>
      </c>
      <c r="V32" s="203"/>
    </row>
    <row r="33" spans="1:22" s="163" customFormat="1" ht="75">
      <c r="A33" s="199">
        <v>2</v>
      </c>
      <c r="B33" s="208" t="s">
        <v>494</v>
      </c>
      <c r="C33" s="202" t="s">
        <v>495</v>
      </c>
      <c r="D33" s="201"/>
      <c r="E33" s="209" t="s">
        <v>469</v>
      </c>
      <c r="F33" s="209" t="s">
        <v>496</v>
      </c>
      <c r="G33" s="203">
        <f t="shared" si="12"/>
        <v>0</v>
      </c>
      <c r="H33" s="203"/>
      <c r="I33" s="203"/>
      <c r="J33" s="203"/>
      <c r="K33" s="203">
        <f t="shared" si="13"/>
        <v>0</v>
      </c>
      <c r="L33" s="203"/>
      <c r="M33" s="203"/>
      <c r="N33" s="203"/>
      <c r="O33" s="203">
        <f t="shared" si="11"/>
        <v>0</v>
      </c>
      <c r="P33" s="203"/>
      <c r="Q33" s="203"/>
      <c r="R33" s="203"/>
      <c r="S33" s="203">
        <f t="shared" ref="S33:S41" si="24">SUM(T33:V33)</f>
        <v>3800</v>
      </c>
      <c r="T33" s="203"/>
      <c r="U33" s="203">
        <v>3800</v>
      </c>
      <c r="V33" s="203">
        <v>0</v>
      </c>
    </row>
    <row r="34" spans="1:22" s="163" customFormat="1" ht="90">
      <c r="A34" s="199">
        <v>3</v>
      </c>
      <c r="B34" s="208" t="s">
        <v>497</v>
      </c>
      <c r="C34" s="202" t="s">
        <v>498</v>
      </c>
      <c r="D34" s="201"/>
      <c r="E34" s="209" t="s">
        <v>469</v>
      </c>
      <c r="F34" s="209" t="s">
        <v>499</v>
      </c>
      <c r="G34" s="203">
        <f t="shared" si="12"/>
        <v>0</v>
      </c>
      <c r="H34" s="203"/>
      <c r="I34" s="203"/>
      <c r="J34" s="203"/>
      <c r="K34" s="203">
        <f t="shared" si="13"/>
        <v>0</v>
      </c>
      <c r="L34" s="203"/>
      <c r="M34" s="203"/>
      <c r="N34" s="203"/>
      <c r="O34" s="203">
        <f t="shared" si="11"/>
        <v>0</v>
      </c>
      <c r="P34" s="203"/>
      <c r="Q34" s="203"/>
      <c r="R34" s="203"/>
      <c r="S34" s="203">
        <f t="shared" si="24"/>
        <v>2469</v>
      </c>
      <c r="T34" s="203"/>
      <c r="U34" s="203">
        <v>2469</v>
      </c>
      <c r="V34" s="203">
        <v>0</v>
      </c>
    </row>
    <row r="35" spans="1:22" s="163" customFormat="1" ht="60">
      <c r="A35" s="199">
        <v>4</v>
      </c>
      <c r="B35" s="208" t="s">
        <v>500</v>
      </c>
      <c r="C35" s="202" t="s">
        <v>501</v>
      </c>
      <c r="D35" s="201"/>
      <c r="E35" s="209" t="s">
        <v>469</v>
      </c>
      <c r="F35" s="209" t="s">
        <v>502</v>
      </c>
      <c r="G35" s="203">
        <f t="shared" si="12"/>
        <v>0</v>
      </c>
      <c r="H35" s="203"/>
      <c r="I35" s="203"/>
      <c r="J35" s="203"/>
      <c r="K35" s="203">
        <f t="shared" si="13"/>
        <v>0</v>
      </c>
      <c r="L35" s="203"/>
      <c r="M35" s="203"/>
      <c r="N35" s="203"/>
      <c r="O35" s="203">
        <f t="shared" si="11"/>
        <v>0</v>
      </c>
      <c r="P35" s="203"/>
      <c r="Q35" s="203"/>
      <c r="R35" s="203"/>
      <c r="S35" s="203">
        <f t="shared" si="24"/>
        <v>1420</v>
      </c>
      <c r="T35" s="203"/>
      <c r="U35" s="203">
        <v>1420</v>
      </c>
      <c r="V35" s="203">
        <v>0</v>
      </c>
    </row>
    <row r="36" spans="1:22" s="163" customFormat="1" ht="90">
      <c r="A36" s="199">
        <v>5</v>
      </c>
      <c r="B36" s="208" t="s">
        <v>503</v>
      </c>
      <c r="C36" s="202" t="s">
        <v>504</v>
      </c>
      <c r="D36" s="201"/>
      <c r="E36" s="209" t="s">
        <v>469</v>
      </c>
      <c r="F36" s="209" t="s">
        <v>505</v>
      </c>
      <c r="G36" s="203">
        <f t="shared" si="12"/>
        <v>0</v>
      </c>
      <c r="H36" s="203"/>
      <c r="I36" s="203"/>
      <c r="J36" s="203"/>
      <c r="K36" s="203">
        <f t="shared" si="13"/>
        <v>0</v>
      </c>
      <c r="L36" s="203"/>
      <c r="M36" s="203"/>
      <c r="N36" s="203"/>
      <c r="O36" s="203">
        <f t="shared" si="11"/>
        <v>0</v>
      </c>
      <c r="P36" s="203"/>
      <c r="Q36" s="203"/>
      <c r="R36" s="203"/>
      <c r="S36" s="203">
        <f t="shared" si="24"/>
        <v>2500</v>
      </c>
      <c r="T36" s="203"/>
      <c r="U36" s="203">
        <v>2500</v>
      </c>
      <c r="V36" s="203">
        <v>0</v>
      </c>
    </row>
    <row r="37" spans="1:22" s="163" customFormat="1" ht="60">
      <c r="A37" s="199">
        <v>6</v>
      </c>
      <c r="B37" s="208" t="s">
        <v>506</v>
      </c>
      <c r="C37" s="202" t="s">
        <v>507</v>
      </c>
      <c r="D37" s="201"/>
      <c r="E37" s="209"/>
      <c r="F37" s="209" t="s">
        <v>508</v>
      </c>
      <c r="G37" s="203">
        <f t="shared" si="12"/>
        <v>0</v>
      </c>
      <c r="H37" s="203"/>
      <c r="I37" s="203"/>
      <c r="J37" s="203"/>
      <c r="K37" s="203">
        <f t="shared" si="13"/>
        <v>0</v>
      </c>
      <c r="L37" s="203"/>
      <c r="M37" s="203"/>
      <c r="N37" s="203"/>
      <c r="O37" s="203">
        <f t="shared" si="11"/>
        <v>0</v>
      </c>
      <c r="P37" s="203"/>
      <c r="Q37" s="203"/>
      <c r="R37" s="203"/>
      <c r="S37" s="203">
        <f t="shared" si="24"/>
        <v>2840</v>
      </c>
      <c r="T37" s="203"/>
      <c r="U37" s="203">
        <v>2840</v>
      </c>
      <c r="V37" s="203">
        <v>0</v>
      </c>
    </row>
    <row r="38" spans="1:22" s="163" customFormat="1" ht="90">
      <c r="A38" s="199">
        <v>7</v>
      </c>
      <c r="B38" s="211" t="s">
        <v>509</v>
      </c>
      <c r="C38" s="212" t="s">
        <v>510</v>
      </c>
      <c r="D38" s="201"/>
      <c r="E38" s="212" t="s">
        <v>484</v>
      </c>
      <c r="F38" s="212" t="s">
        <v>511</v>
      </c>
      <c r="G38" s="203">
        <f t="shared" si="12"/>
        <v>0</v>
      </c>
      <c r="H38" s="203"/>
      <c r="I38" s="203"/>
      <c r="J38" s="203"/>
      <c r="K38" s="203">
        <f t="shared" si="13"/>
        <v>0</v>
      </c>
      <c r="L38" s="203"/>
      <c r="M38" s="203"/>
      <c r="N38" s="203"/>
      <c r="O38" s="203">
        <f t="shared" si="11"/>
        <v>0</v>
      </c>
      <c r="P38" s="203"/>
      <c r="Q38" s="203"/>
      <c r="R38" s="203"/>
      <c r="S38" s="203">
        <f t="shared" si="24"/>
        <v>3000</v>
      </c>
      <c r="T38" s="203"/>
      <c r="U38" s="204"/>
      <c r="V38" s="204">
        <v>3000</v>
      </c>
    </row>
    <row r="39" spans="1:22" s="163" customFormat="1" ht="60">
      <c r="A39" s="199">
        <v>8</v>
      </c>
      <c r="B39" s="211" t="s">
        <v>512</v>
      </c>
      <c r="C39" s="212" t="s">
        <v>513</v>
      </c>
      <c r="D39" s="201"/>
      <c r="E39" s="212" t="s">
        <v>484</v>
      </c>
      <c r="F39" s="212" t="s">
        <v>514</v>
      </c>
      <c r="G39" s="203">
        <f t="shared" si="12"/>
        <v>0</v>
      </c>
      <c r="H39" s="203"/>
      <c r="I39" s="203"/>
      <c r="J39" s="203"/>
      <c r="K39" s="203">
        <f t="shared" si="13"/>
        <v>0</v>
      </c>
      <c r="L39" s="203"/>
      <c r="M39" s="203"/>
      <c r="N39" s="203"/>
      <c r="O39" s="203">
        <f t="shared" si="11"/>
        <v>0</v>
      </c>
      <c r="P39" s="203"/>
      <c r="Q39" s="203"/>
      <c r="R39" s="203"/>
      <c r="S39" s="203">
        <f t="shared" si="24"/>
        <v>6000</v>
      </c>
      <c r="T39" s="203"/>
      <c r="U39" s="204"/>
      <c r="V39" s="204">
        <v>6000</v>
      </c>
    </row>
    <row r="40" spans="1:22" s="163" customFormat="1" ht="45">
      <c r="A40" s="199">
        <v>9</v>
      </c>
      <c r="B40" s="211" t="s">
        <v>515</v>
      </c>
      <c r="C40" s="212" t="s">
        <v>516</v>
      </c>
      <c r="D40" s="201"/>
      <c r="E40" s="212" t="s">
        <v>484</v>
      </c>
      <c r="F40" s="212" t="s">
        <v>517</v>
      </c>
      <c r="G40" s="203">
        <f t="shared" si="12"/>
        <v>0</v>
      </c>
      <c r="H40" s="203"/>
      <c r="I40" s="203"/>
      <c r="J40" s="203"/>
      <c r="K40" s="203">
        <f t="shared" si="13"/>
        <v>0</v>
      </c>
      <c r="L40" s="203"/>
      <c r="M40" s="203"/>
      <c r="N40" s="203"/>
      <c r="O40" s="203">
        <f t="shared" si="11"/>
        <v>0</v>
      </c>
      <c r="P40" s="203"/>
      <c r="Q40" s="203"/>
      <c r="R40" s="203"/>
      <c r="S40" s="203">
        <f t="shared" si="24"/>
        <v>2000</v>
      </c>
      <c r="T40" s="203"/>
      <c r="U40" s="204"/>
      <c r="V40" s="204">
        <v>2000</v>
      </c>
    </row>
    <row r="41" spans="1:22" s="163" customFormat="1" ht="75">
      <c r="A41" s="199">
        <v>10</v>
      </c>
      <c r="B41" s="211" t="s">
        <v>518</v>
      </c>
      <c r="C41" s="212" t="s">
        <v>519</v>
      </c>
      <c r="D41" s="201"/>
      <c r="E41" s="212" t="s">
        <v>484</v>
      </c>
      <c r="F41" s="212" t="s">
        <v>520</v>
      </c>
      <c r="G41" s="203">
        <f t="shared" si="12"/>
        <v>0</v>
      </c>
      <c r="H41" s="203"/>
      <c r="I41" s="203"/>
      <c r="J41" s="203"/>
      <c r="K41" s="203">
        <f t="shared" si="13"/>
        <v>0</v>
      </c>
      <c r="L41" s="203"/>
      <c r="M41" s="203"/>
      <c r="N41" s="203"/>
      <c r="O41" s="203">
        <f t="shared" si="11"/>
        <v>0</v>
      </c>
      <c r="P41" s="203"/>
      <c r="Q41" s="203"/>
      <c r="R41" s="203"/>
      <c r="S41" s="203">
        <f t="shared" si="24"/>
        <v>3500</v>
      </c>
      <c r="T41" s="203"/>
      <c r="U41" s="204"/>
      <c r="V41" s="204">
        <v>3500</v>
      </c>
    </row>
    <row r="42" spans="1:22" s="218" customFormat="1" ht="14.25">
      <c r="A42" s="213" t="s">
        <v>49</v>
      </c>
      <c r="B42" s="214" t="s">
        <v>521</v>
      </c>
      <c r="C42" s="215"/>
      <c r="D42" s="216"/>
      <c r="E42" s="216"/>
      <c r="F42" s="217"/>
      <c r="G42" s="198">
        <f t="shared" ref="G42:V42" si="25">G43+G44</f>
        <v>0</v>
      </c>
      <c r="H42" s="198">
        <f t="shared" si="25"/>
        <v>0</v>
      </c>
      <c r="I42" s="198">
        <f t="shared" si="25"/>
        <v>0</v>
      </c>
      <c r="J42" s="198">
        <f t="shared" si="25"/>
        <v>0</v>
      </c>
      <c r="K42" s="198">
        <f t="shared" si="25"/>
        <v>0</v>
      </c>
      <c r="L42" s="198">
        <f t="shared" si="25"/>
        <v>0</v>
      </c>
      <c r="M42" s="198">
        <f t="shared" si="25"/>
        <v>0</v>
      </c>
      <c r="N42" s="198">
        <f t="shared" si="25"/>
        <v>0</v>
      </c>
      <c r="O42" s="198">
        <f t="shared" si="11"/>
        <v>0</v>
      </c>
      <c r="P42" s="198">
        <f t="shared" si="25"/>
        <v>0</v>
      </c>
      <c r="Q42" s="198">
        <f t="shared" si="25"/>
        <v>0</v>
      </c>
      <c r="R42" s="198">
        <f t="shared" si="25"/>
        <v>0</v>
      </c>
      <c r="S42" s="198">
        <f t="shared" si="25"/>
        <v>23634</v>
      </c>
      <c r="T42" s="198">
        <f t="shared" si="25"/>
        <v>0</v>
      </c>
      <c r="U42" s="198">
        <f t="shared" si="25"/>
        <v>12934</v>
      </c>
      <c r="V42" s="198">
        <f t="shared" si="25"/>
        <v>10700</v>
      </c>
    </row>
    <row r="43" spans="1:22" s="163" customFormat="1">
      <c r="A43" s="195">
        <v>1</v>
      </c>
      <c r="B43" s="196" t="s">
        <v>391</v>
      </c>
      <c r="C43" s="206"/>
      <c r="D43" s="207"/>
      <c r="E43" s="207"/>
      <c r="F43" s="201"/>
      <c r="G43" s="198">
        <f t="shared" si="12"/>
        <v>0</v>
      </c>
      <c r="H43" s="198"/>
      <c r="I43" s="198"/>
      <c r="J43" s="198"/>
      <c r="K43" s="198">
        <f t="shared" si="13"/>
        <v>0</v>
      </c>
      <c r="L43" s="198"/>
      <c r="M43" s="198"/>
      <c r="N43" s="198"/>
      <c r="O43" s="203">
        <f t="shared" si="11"/>
        <v>0</v>
      </c>
      <c r="P43" s="198"/>
      <c r="Q43" s="198"/>
      <c r="R43" s="198"/>
      <c r="S43" s="198"/>
      <c r="T43" s="198"/>
      <c r="U43" s="198"/>
      <c r="V43" s="198"/>
    </row>
    <row r="44" spans="1:22" s="163" customFormat="1">
      <c r="A44" s="195">
        <v>2</v>
      </c>
      <c r="B44" s="196" t="s">
        <v>392</v>
      </c>
      <c r="C44" s="206"/>
      <c r="D44" s="207"/>
      <c r="E44" s="207"/>
      <c r="F44" s="201"/>
      <c r="G44" s="198">
        <f t="shared" ref="G44:V44" si="26">G45+G46</f>
        <v>0</v>
      </c>
      <c r="H44" s="198">
        <f t="shared" si="26"/>
        <v>0</v>
      </c>
      <c r="I44" s="198">
        <f t="shared" si="26"/>
        <v>0</v>
      </c>
      <c r="J44" s="198">
        <f t="shared" si="26"/>
        <v>0</v>
      </c>
      <c r="K44" s="198">
        <f t="shared" si="26"/>
        <v>0</v>
      </c>
      <c r="L44" s="198">
        <f t="shared" si="26"/>
        <v>0</v>
      </c>
      <c r="M44" s="198">
        <f t="shared" si="26"/>
        <v>0</v>
      </c>
      <c r="N44" s="198">
        <f t="shared" si="26"/>
        <v>0</v>
      </c>
      <c r="O44" s="203">
        <f t="shared" si="11"/>
        <v>0</v>
      </c>
      <c r="P44" s="198">
        <f t="shared" si="26"/>
        <v>0</v>
      </c>
      <c r="Q44" s="198">
        <f t="shared" si="26"/>
        <v>0</v>
      </c>
      <c r="R44" s="198">
        <f t="shared" si="26"/>
        <v>0</v>
      </c>
      <c r="S44" s="198">
        <f t="shared" si="26"/>
        <v>23634</v>
      </c>
      <c r="T44" s="198">
        <f t="shared" si="26"/>
        <v>0</v>
      </c>
      <c r="U44" s="198">
        <f t="shared" si="26"/>
        <v>12934</v>
      </c>
      <c r="V44" s="198">
        <f t="shared" si="26"/>
        <v>10700</v>
      </c>
    </row>
    <row r="45" spans="1:22" s="163" customFormat="1" ht="42.75">
      <c r="A45" s="195" t="s">
        <v>393</v>
      </c>
      <c r="B45" s="196" t="s">
        <v>394</v>
      </c>
      <c r="C45" s="206"/>
      <c r="D45" s="207"/>
      <c r="E45" s="207"/>
      <c r="F45" s="201"/>
      <c r="G45" s="198">
        <f t="shared" si="12"/>
        <v>0</v>
      </c>
      <c r="H45" s="198"/>
      <c r="I45" s="198"/>
      <c r="J45" s="198"/>
      <c r="K45" s="198">
        <f t="shared" si="13"/>
        <v>0</v>
      </c>
      <c r="L45" s="198"/>
      <c r="M45" s="198"/>
      <c r="N45" s="198"/>
      <c r="O45" s="203">
        <f t="shared" si="11"/>
        <v>0</v>
      </c>
      <c r="P45" s="198"/>
      <c r="Q45" s="198"/>
      <c r="R45" s="198"/>
      <c r="S45" s="198"/>
      <c r="T45" s="198"/>
      <c r="U45" s="198"/>
      <c r="V45" s="198"/>
    </row>
    <row r="46" spans="1:22" s="163" customFormat="1" ht="28.5">
      <c r="A46" s="195" t="s">
        <v>395</v>
      </c>
      <c r="B46" s="196" t="s">
        <v>396</v>
      </c>
      <c r="C46" s="206"/>
      <c r="D46" s="207"/>
      <c r="E46" s="207"/>
      <c r="F46" s="201"/>
      <c r="G46" s="198">
        <f>SUM(G47:G55)</f>
        <v>0</v>
      </c>
      <c r="H46" s="198">
        <f t="shared" ref="H46:V46" si="27">SUM(H47:H55)</f>
        <v>0</v>
      </c>
      <c r="I46" s="198">
        <f t="shared" si="27"/>
        <v>0</v>
      </c>
      <c r="J46" s="198">
        <f t="shared" si="27"/>
        <v>0</v>
      </c>
      <c r="K46" s="198">
        <f t="shared" si="27"/>
        <v>0</v>
      </c>
      <c r="L46" s="198">
        <f t="shared" si="27"/>
        <v>0</v>
      </c>
      <c r="M46" s="198">
        <f t="shared" si="27"/>
        <v>0</v>
      </c>
      <c r="N46" s="198">
        <f t="shared" si="27"/>
        <v>0</v>
      </c>
      <c r="O46" s="203">
        <f t="shared" si="11"/>
        <v>0</v>
      </c>
      <c r="P46" s="198">
        <f t="shared" si="27"/>
        <v>0</v>
      </c>
      <c r="Q46" s="198">
        <f t="shared" si="27"/>
        <v>0</v>
      </c>
      <c r="R46" s="198">
        <f t="shared" si="27"/>
        <v>0</v>
      </c>
      <c r="S46" s="198">
        <f t="shared" si="27"/>
        <v>23634</v>
      </c>
      <c r="T46" s="198">
        <f t="shared" si="27"/>
        <v>0</v>
      </c>
      <c r="U46" s="198">
        <f t="shared" si="27"/>
        <v>12934</v>
      </c>
      <c r="V46" s="198">
        <f t="shared" si="27"/>
        <v>10700</v>
      </c>
    </row>
    <row r="47" spans="1:22" s="163" customFormat="1" ht="60">
      <c r="A47" s="199">
        <v>1</v>
      </c>
      <c r="B47" s="205" t="s">
        <v>522</v>
      </c>
      <c r="C47" s="206" t="s">
        <v>523</v>
      </c>
      <c r="D47" s="207"/>
      <c r="E47" s="207" t="s">
        <v>465</v>
      </c>
      <c r="F47" s="201" t="s">
        <v>524</v>
      </c>
      <c r="G47" s="203">
        <f t="shared" si="12"/>
        <v>0</v>
      </c>
      <c r="H47" s="203"/>
      <c r="I47" s="203"/>
      <c r="J47" s="203"/>
      <c r="K47" s="203">
        <f t="shared" si="13"/>
        <v>0</v>
      </c>
      <c r="L47" s="203"/>
      <c r="M47" s="203"/>
      <c r="N47" s="203"/>
      <c r="O47" s="203">
        <f t="shared" si="11"/>
        <v>0</v>
      </c>
      <c r="P47" s="203"/>
      <c r="Q47" s="203"/>
      <c r="R47" s="203"/>
      <c r="S47" s="203">
        <f>SUM(T47:V47)</f>
        <v>547</v>
      </c>
      <c r="T47" s="203"/>
      <c r="U47" s="203">
        <v>547</v>
      </c>
      <c r="V47" s="203"/>
    </row>
    <row r="48" spans="1:22" s="163" customFormat="1" ht="60">
      <c r="A48" s="199">
        <v>2</v>
      </c>
      <c r="B48" s="205" t="s">
        <v>525</v>
      </c>
      <c r="C48" s="207" t="s">
        <v>526</v>
      </c>
      <c r="D48" s="207"/>
      <c r="E48" s="207" t="s">
        <v>465</v>
      </c>
      <c r="F48" s="201" t="s">
        <v>527</v>
      </c>
      <c r="G48" s="203">
        <f t="shared" si="12"/>
        <v>0</v>
      </c>
      <c r="H48" s="203"/>
      <c r="I48" s="203"/>
      <c r="J48" s="203"/>
      <c r="K48" s="203">
        <f t="shared" si="13"/>
        <v>0</v>
      </c>
      <c r="L48" s="203"/>
      <c r="M48" s="203"/>
      <c r="N48" s="203"/>
      <c r="O48" s="203">
        <f t="shared" si="11"/>
        <v>0</v>
      </c>
      <c r="P48" s="203"/>
      <c r="Q48" s="203"/>
      <c r="R48" s="203"/>
      <c r="S48" s="203">
        <f t="shared" ref="S48:S55" si="28">SUM(T48:V48)</f>
        <v>547</v>
      </c>
      <c r="T48" s="203"/>
      <c r="U48" s="203">
        <v>547</v>
      </c>
      <c r="V48" s="203"/>
    </row>
    <row r="49" spans="1:22" s="163" customFormat="1" ht="60">
      <c r="A49" s="199">
        <v>3</v>
      </c>
      <c r="B49" s="208" t="s">
        <v>528</v>
      </c>
      <c r="C49" s="202" t="s">
        <v>529</v>
      </c>
      <c r="D49" s="201"/>
      <c r="E49" s="209" t="s">
        <v>469</v>
      </c>
      <c r="F49" s="209" t="s">
        <v>530</v>
      </c>
      <c r="G49" s="203">
        <f t="shared" si="12"/>
        <v>0</v>
      </c>
      <c r="H49" s="203"/>
      <c r="I49" s="203"/>
      <c r="J49" s="203"/>
      <c r="K49" s="203">
        <f t="shared" si="13"/>
        <v>0</v>
      </c>
      <c r="L49" s="203"/>
      <c r="M49" s="203"/>
      <c r="N49" s="203"/>
      <c r="O49" s="203">
        <f t="shared" si="11"/>
        <v>0</v>
      </c>
      <c r="P49" s="203"/>
      <c r="Q49" s="203"/>
      <c r="R49" s="203"/>
      <c r="S49" s="203">
        <f t="shared" si="28"/>
        <v>900</v>
      </c>
      <c r="T49" s="203"/>
      <c r="U49" s="203">
        <v>900</v>
      </c>
      <c r="V49" s="203">
        <v>0</v>
      </c>
    </row>
    <row r="50" spans="1:22" s="163" customFormat="1" ht="60">
      <c r="A50" s="199">
        <v>4</v>
      </c>
      <c r="B50" s="208" t="s">
        <v>531</v>
      </c>
      <c r="C50" s="202" t="s">
        <v>532</v>
      </c>
      <c r="D50" s="201"/>
      <c r="E50" s="209" t="s">
        <v>469</v>
      </c>
      <c r="F50" s="209" t="s">
        <v>533</v>
      </c>
      <c r="G50" s="203">
        <f t="shared" si="12"/>
        <v>0</v>
      </c>
      <c r="H50" s="203"/>
      <c r="I50" s="203"/>
      <c r="J50" s="203"/>
      <c r="K50" s="203">
        <f t="shared" si="13"/>
        <v>0</v>
      </c>
      <c r="L50" s="203"/>
      <c r="M50" s="203"/>
      <c r="N50" s="203"/>
      <c r="O50" s="203">
        <f t="shared" si="11"/>
        <v>0</v>
      </c>
      <c r="P50" s="203"/>
      <c r="Q50" s="203"/>
      <c r="R50" s="203"/>
      <c r="S50" s="203">
        <f t="shared" si="28"/>
        <v>4040</v>
      </c>
      <c r="T50" s="203"/>
      <c r="U50" s="203">
        <v>4040</v>
      </c>
      <c r="V50" s="203">
        <v>0</v>
      </c>
    </row>
    <row r="51" spans="1:22" s="163" customFormat="1" ht="60">
      <c r="A51" s="199">
        <v>5</v>
      </c>
      <c r="B51" s="208" t="s">
        <v>534</v>
      </c>
      <c r="C51" s="202" t="s">
        <v>523</v>
      </c>
      <c r="D51" s="201"/>
      <c r="E51" s="209" t="s">
        <v>469</v>
      </c>
      <c r="F51" s="209" t="s">
        <v>535</v>
      </c>
      <c r="G51" s="203">
        <f t="shared" si="12"/>
        <v>0</v>
      </c>
      <c r="H51" s="203"/>
      <c r="I51" s="203"/>
      <c r="J51" s="203"/>
      <c r="K51" s="203">
        <f t="shared" si="13"/>
        <v>0</v>
      </c>
      <c r="L51" s="203"/>
      <c r="M51" s="203"/>
      <c r="N51" s="203"/>
      <c r="O51" s="203">
        <f t="shared" si="11"/>
        <v>0</v>
      </c>
      <c r="P51" s="203"/>
      <c r="Q51" s="203"/>
      <c r="R51" s="203"/>
      <c r="S51" s="203">
        <f t="shared" si="28"/>
        <v>1900</v>
      </c>
      <c r="T51" s="203"/>
      <c r="U51" s="203">
        <v>1900</v>
      </c>
      <c r="V51" s="203">
        <v>0</v>
      </c>
    </row>
    <row r="52" spans="1:22" s="163" customFormat="1" ht="60">
      <c r="A52" s="199">
        <v>6</v>
      </c>
      <c r="B52" s="208" t="s">
        <v>536</v>
      </c>
      <c r="C52" s="202" t="s">
        <v>537</v>
      </c>
      <c r="D52" s="201"/>
      <c r="E52" s="209" t="s">
        <v>469</v>
      </c>
      <c r="F52" s="209" t="s">
        <v>538</v>
      </c>
      <c r="G52" s="203">
        <f t="shared" si="12"/>
        <v>0</v>
      </c>
      <c r="H52" s="203"/>
      <c r="I52" s="203"/>
      <c r="J52" s="203"/>
      <c r="K52" s="203">
        <f t="shared" si="13"/>
        <v>0</v>
      </c>
      <c r="L52" s="203"/>
      <c r="M52" s="203"/>
      <c r="N52" s="203"/>
      <c r="O52" s="203">
        <f t="shared" si="11"/>
        <v>0</v>
      </c>
      <c r="P52" s="203"/>
      <c r="Q52" s="203"/>
      <c r="R52" s="203"/>
      <c r="S52" s="203">
        <f t="shared" si="28"/>
        <v>2620</v>
      </c>
      <c r="T52" s="203"/>
      <c r="U52" s="203">
        <v>2620</v>
      </c>
      <c r="V52" s="203">
        <v>0</v>
      </c>
    </row>
    <row r="53" spans="1:22" s="163" customFormat="1" ht="60">
      <c r="A53" s="199">
        <v>7</v>
      </c>
      <c r="B53" s="208" t="s">
        <v>539</v>
      </c>
      <c r="C53" s="202" t="s">
        <v>540</v>
      </c>
      <c r="D53" s="201"/>
      <c r="E53" s="209"/>
      <c r="F53" s="209" t="s">
        <v>541</v>
      </c>
      <c r="G53" s="203">
        <f t="shared" si="12"/>
        <v>0</v>
      </c>
      <c r="H53" s="203"/>
      <c r="I53" s="203"/>
      <c r="J53" s="203"/>
      <c r="K53" s="203">
        <f t="shared" si="13"/>
        <v>0</v>
      </c>
      <c r="L53" s="203"/>
      <c r="M53" s="203"/>
      <c r="N53" s="203"/>
      <c r="O53" s="203">
        <f t="shared" si="11"/>
        <v>0</v>
      </c>
      <c r="P53" s="203"/>
      <c r="Q53" s="203"/>
      <c r="R53" s="203"/>
      <c r="S53" s="203">
        <f t="shared" si="28"/>
        <v>2380</v>
      </c>
      <c r="T53" s="203"/>
      <c r="U53" s="203">
        <v>2380</v>
      </c>
      <c r="V53" s="203">
        <v>0</v>
      </c>
    </row>
    <row r="54" spans="1:22" s="163" customFormat="1" ht="60">
      <c r="A54" s="199">
        <v>8</v>
      </c>
      <c r="B54" s="211" t="s">
        <v>542</v>
      </c>
      <c r="C54" s="212" t="s">
        <v>543</v>
      </c>
      <c r="D54" s="201"/>
      <c r="E54" s="212" t="s">
        <v>484</v>
      </c>
      <c r="F54" s="212" t="s">
        <v>544</v>
      </c>
      <c r="G54" s="203">
        <f t="shared" si="12"/>
        <v>0</v>
      </c>
      <c r="H54" s="203"/>
      <c r="I54" s="203"/>
      <c r="J54" s="203"/>
      <c r="K54" s="203">
        <f t="shared" si="13"/>
        <v>0</v>
      </c>
      <c r="L54" s="203"/>
      <c r="M54" s="203"/>
      <c r="N54" s="203"/>
      <c r="O54" s="203">
        <f t="shared" si="11"/>
        <v>0</v>
      </c>
      <c r="P54" s="203"/>
      <c r="Q54" s="203"/>
      <c r="R54" s="203"/>
      <c r="S54" s="203">
        <f t="shared" si="28"/>
        <v>1900</v>
      </c>
      <c r="T54" s="203"/>
      <c r="U54" s="204"/>
      <c r="V54" s="204">
        <v>1900</v>
      </c>
    </row>
    <row r="55" spans="1:22" s="163" customFormat="1" ht="45">
      <c r="A55" s="199">
        <v>9</v>
      </c>
      <c r="B55" s="211" t="s">
        <v>545</v>
      </c>
      <c r="C55" s="212" t="s">
        <v>546</v>
      </c>
      <c r="D55" s="201"/>
      <c r="E55" s="212" t="s">
        <v>484</v>
      </c>
      <c r="F55" s="212" t="s">
        <v>547</v>
      </c>
      <c r="G55" s="203">
        <f t="shared" si="12"/>
        <v>0</v>
      </c>
      <c r="H55" s="203"/>
      <c r="I55" s="203"/>
      <c r="J55" s="203"/>
      <c r="K55" s="203">
        <f t="shared" si="13"/>
        <v>0</v>
      </c>
      <c r="L55" s="203"/>
      <c r="M55" s="203"/>
      <c r="N55" s="203"/>
      <c r="O55" s="203">
        <f t="shared" si="11"/>
        <v>0</v>
      </c>
      <c r="P55" s="203"/>
      <c r="Q55" s="203"/>
      <c r="R55" s="203"/>
      <c r="S55" s="203">
        <f t="shared" si="28"/>
        <v>8800</v>
      </c>
      <c r="T55" s="203"/>
      <c r="U55" s="204"/>
      <c r="V55" s="204">
        <v>8800</v>
      </c>
    </row>
    <row r="56" spans="1:22" s="218" customFormat="1" ht="14.25">
      <c r="A56" s="213" t="s">
        <v>86</v>
      </c>
      <c r="B56" s="214" t="s">
        <v>548</v>
      </c>
      <c r="C56" s="215"/>
      <c r="D56" s="216"/>
      <c r="E56" s="216"/>
      <c r="F56" s="217"/>
      <c r="G56" s="198">
        <f t="shared" ref="G56:V56" si="29">G57+G58</f>
        <v>0</v>
      </c>
      <c r="H56" s="198">
        <f t="shared" si="29"/>
        <v>0</v>
      </c>
      <c r="I56" s="198">
        <f t="shared" si="29"/>
        <v>0</v>
      </c>
      <c r="J56" s="198">
        <f t="shared" si="29"/>
        <v>0</v>
      </c>
      <c r="K56" s="198">
        <f t="shared" si="29"/>
        <v>0</v>
      </c>
      <c r="L56" s="198">
        <f t="shared" si="29"/>
        <v>0</v>
      </c>
      <c r="M56" s="198">
        <f t="shared" si="29"/>
        <v>0</v>
      </c>
      <c r="N56" s="198">
        <f t="shared" si="29"/>
        <v>0</v>
      </c>
      <c r="O56" s="198">
        <f t="shared" si="11"/>
        <v>0</v>
      </c>
      <c r="P56" s="198">
        <f t="shared" si="29"/>
        <v>0</v>
      </c>
      <c r="Q56" s="198">
        <f t="shared" si="29"/>
        <v>0</v>
      </c>
      <c r="R56" s="198">
        <f t="shared" si="29"/>
        <v>0</v>
      </c>
      <c r="S56" s="198">
        <f t="shared" si="29"/>
        <v>40666</v>
      </c>
      <c r="T56" s="198">
        <f t="shared" si="29"/>
        <v>0</v>
      </c>
      <c r="U56" s="198">
        <f t="shared" si="29"/>
        <v>40666</v>
      </c>
      <c r="V56" s="198">
        <f t="shared" si="29"/>
        <v>0</v>
      </c>
    </row>
    <row r="57" spans="1:22" s="163" customFormat="1">
      <c r="A57" s="195">
        <v>1</v>
      </c>
      <c r="B57" s="196" t="s">
        <v>391</v>
      </c>
      <c r="C57" s="206"/>
      <c r="D57" s="207"/>
      <c r="E57" s="207"/>
      <c r="F57" s="201"/>
      <c r="G57" s="198">
        <f t="shared" si="12"/>
        <v>0</v>
      </c>
      <c r="H57" s="198"/>
      <c r="I57" s="198"/>
      <c r="J57" s="198"/>
      <c r="K57" s="198">
        <f t="shared" si="13"/>
        <v>0</v>
      </c>
      <c r="L57" s="198"/>
      <c r="M57" s="198"/>
      <c r="N57" s="198"/>
      <c r="O57" s="203">
        <f t="shared" si="11"/>
        <v>0</v>
      </c>
      <c r="P57" s="198"/>
      <c r="Q57" s="198"/>
      <c r="R57" s="198"/>
      <c r="S57" s="198"/>
      <c r="T57" s="198"/>
      <c r="U57" s="198"/>
      <c r="V57" s="198"/>
    </row>
    <row r="58" spans="1:22" s="163" customFormat="1">
      <c r="A58" s="195">
        <v>2</v>
      </c>
      <c r="B58" s="196" t="s">
        <v>392</v>
      </c>
      <c r="C58" s="206"/>
      <c r="D58" s="207"/>
      <c r="E58" s="207"/>
      <c r="F58" s="201"/>
      <c r="G58" s="198">
        <f t="shared" ref="G58:V58" si="30">G59+G60</f>
        <v>0</v>
      </c>
      <c r="H58" s="198">
        <f t="shared" si="30"/>
        <v>0</v>
      </c>
      <c r="I58" s="198">
        <f t="shared" si="30"/>
        <v>0</v>
      </c>
      <c r="J58" s="198">
        <f t="shared" si="30"/>
        <v>0</v>
      </c>
      <c r="K58" s="198">
        <f t="shared" si="30"/>
        <v>0</v>
      </c>
      <c r="L58" s="198">
        <f t="shared" si="30"/>
        <v>0</v>
      </c>
      <c r="M58" s="198">
        <f t="shared" si="30"/>
        <v>0</v>
      </c>
      <c r="N58" s="198">
        <f t="shared" si="30"/>
        <v>0</v>
      </c>
      <c r="O58" s="203">
        <f t="shared" si="11"/>
        <v>0</v>
      </c>
      <c r="P58" s="198">
        <f t="shared" si="30"/>
        <v>0</v>
      </c>
      <c r="Q58" s="198">
        <f t="shared" si="30"/>
        <v>0</v>
      </c>
      <c r="R58" s="198">
        <f t="shared" si="30"/>
        <v>0</v>
      </c>
      <c r="S58" s="198">
        <f t="shared" si="30"/>
        <v>40666</v>
      </c>
      <c r="T58" s="198">
        <f t="shared" si="30"/>
        <v>0</v>
      </c>
      <c r="U58" s="198">
        <f t="shared" si="30"/>
        <v>40666</v>
      </c>
      <c r="V58" s="198">
        <f t="shared" si="30"/>
        <v>0</v>
      </c>
    </row>
    <row r="59" spans="1:22" s="163" customFormat="1" ht="42.75">
      <c r="A59" s="195" t="s">
        <v>393</v>
      </c>
      <c r="B59" s="196" t="s">
        <v>394</v>
      </c>
      <c r="C59" s="206"/>
      <c r="D59" s="207"/>
      <c r="E59" s="207"/>
      <c r="F59" s="201"/>
      <c r="G59" s="198">
        <f t="shared" si="12"/>
        <v>0</v>
      </c>
      <c r="H59" s="198"/>
      <c r="I59" s="198"/>
      <c r="J59" s="198"/>
      <c r="K59" s="198">
        <f t="shared" si="13"/>
        <v>0</v>
      </c>
      <c r="L59" s="198"/>
      <c r="M59" s="198"/>
      <c r="N59" s="198"/>
      <c r="O59" s="203">
        <f t="shared" si="11"/>
        <v>0</v>
      </c>
      <c r="P59" s="198"/>
      <c r="Q59" s="198"/>
      <c r="R59" s="198"/>
      <c r="S59" s="198"/>
      <c r="T59" s="198"/>
      <c r="U59" s="198"/>
      <c r="V59" s="198"/>
    </row>
    <row r="60" spans="1:22" s="163" customFormat="1" ht="28.5">
      <c r="A60" s="195" t="s">
        <v>395</v>
      </c>
      <c r="B60" s="196" t="s">
        <v>396</v>
      </c>
      <c r="C60" s="206"/>
      <c r="D60" s="207"/>
      <c r="E60" s="207"/>
      <c r="F60" s="201"/>
      <c r="G60" s="198">
        <f>SUM(G61:G74)</f>
        <v>0</v>
      </c>
      <c r="H60" s="198">
        <f t="shared" ref="H60:V60" si="31">SUM(H61:H74)</f>
        <v>0</v>
      </c>
      <c r="I60" s="198">
        <f t="shared" si="31"/>
        <v>0</v>
      </c>
      <c r="J60" s="198">
        <f t="shared" si="31"/>
        <v>0</v>
      </c>
      <c r="K60" s="198">
        <f t="shared" si="31"/>
        <v>0</v>
      </c>
      <c r="L60" s="198">
        <f t="shared" si="31"/>
        <v>0</v>
      </c>
      <c r="M60" s="198">
        <f t="shared" si="31"/>
        <v>0</v>
      </c>
      <c r="N60" s="198">
        <f t="shared" si="31"/>
        <v>0</v>
      </c>
      <c r="O60" s="203">
        <f t="shared" si="11"/>
        <v>0</v>
      </c>
      <c r="P60" s="198">
        <f t="shared" si="31"/>
        <v>0</v>
      </c>
      <c r="Q60" s="198">
        <f t="shared" si="31"/>
        <v>0</v>
      </c>
      <c r="R60" s="198">
        <f t="shared" si="31"/>
        <v>0</v>
      </c>
      <c r="S60" s="198">
        <f t="shared" si="31"/>
        <v>40666</v>
      </c>
      <c r="T60" s="198">
        <f t="shared" si="31"/>
        <v>0</v>
      </c>
      <c r="U60" s="198">
        <f t="shared" si="31"/>
        <v>40666</v>
      </c>
      <c r="V60" s="198">
        <f t="shared" si="31"/>
        <v>0</v>
      </c>
    </row>
    <row r="61" spans="1:22" s="163" customFormat="1" ht="75">
      <c r="A61" s="199">
        <v>1</v>
      </c>
      <c r="B61" s="205" t="s">
        <v>1122</v>
      </c>
      <c r="C61" s="206" t="s">
        <v>549</v>
      </c>
      <c r="D61" s="207"/>
      <c r="E61" s="207" t="s">
        <v>465</v>
      </c>
      <c r="F61" s="201" t="s">
        <v>550</v>
      </c>
      <c r="G61" s="203">
        <f t="shared" si="12"/>
        <v>0</v>
      </c>
      <c r="H61" s="203"/>
      <c r="I61" s="203"/>
      <c r="J61" s="203"/>
      <c r="K61" s="203">
        <f t="shared" si="13"/>
        <v>0</v>
      </c>
      <c r="L61" s="203"/>
      <c r="M61" s="203"/>
      <c r="N61" s="203"/>
      <c r="O61" s="203">
        <f t="shared" si="11"/>
        <v>0</v>
      </c>
      <c r="P61" s="203"/>
      <c r="Q61" s="203"/>
      <c r="R61" s="203"/>
      <c r="S61" s="203">
        <f>SUM(T61:V61)</f>
        <v>1276</v>
      </c>
      <c r="T61" s="203"/>
      <c r="U61" s="203">
        <v>1276</v>
      </c>
      <c r="V61" s="203"/>
    </row>
    <row r="62" spans="1:22" s="163" customFormat="1" ht="60">
      <c r="A62" s="202">
        <v>2</v>
      </c>
      <c r="B62" s="208" t="s">
        <v>551</v>
      </c>
      <c r="C62" s="202" t="s">
        <v>552</v>
      </c>
      <c r="D62" s="201"/>
      <c r="E62" s="209" t="s">
        <v>469</v>
      </c>
      <c r="F62" s="209" t="s">
        <v>553</v>
      </c>
      <c r="G62" s="203">
        <f t="shared" si="12"/>
        <v>0</v>
      </c>
      <c r="H62" s="203"/>
      <c r="I62" s="203"/>
      <c r="J62" s="203"/>
      <c r="K62" s="203">
        <f t="shared" si="13"/>
        <v>0</v>
      </c>
      <c r="L62" s="203"/>
      <c r="M62" s="203"/>
      <c r="N62" s="203"/>
      <c r="O62" s="203">
        <f t="shared" si="11"/>
        <v>0</v>
      </c>
      <c r="P62" s="203"/>
      <c r="Q62" s="203"/>
      <c r="R62" s="203"/>
      <c r="S62" s="203">
        <f t="shared" ref="S62:S74" si="32">SUM(T62:V62)</f>
        <v>12500</v>
      </c>
      <c r="T62" s="203"/>
      <c r="U62" s="203">
        <v>12500</v>
      </c>
      <c r="V62" s="203">
        <v>0</v>
      </c>
    </row>
    <row r="63" spans="1:22" s="163" customFormat="1" ht="60">
      <c r="A63" s="202">
        <v>3</v>
      </c>
      <c r="B63" s="208" t="s">
        <v>554</v>
      </c>
      <c r="C63" s="202" t="s">
        <v>555</v>
      </c>
      <c r="D63" s="201"/>
      <c r="E63" s="209"/>
      <c r="F63" s="209" t="s">
        <v>556</v>
      </c>
      <c r="G63" s="203">
        <f t="shared" si="12"/>
        <v>0</v>
      </c>
      <c r="H63" s="203"/>
      <c r="I63" s="203"/>
      <c r="J63" s="203"/>
      <c r="K63" s="203">
        <f t="shared" si="13"/>
        <v>0</v>
      </c>
      <c r="L63" s="203"/>
      <c r="M63" s="203"/>
      <c r="N63" s="203"/>
      <c r="O63" s="203">
        <f t="shared" si="11"/>
        <v>0</v>
      </c>
      <c r="P63" s="203"/>
      <c r="Q63" s="203"/>
      <c r="R63" s="203"/>
      <c r="S63" s="203">
        <f t="shared" si="32"/>
        <v>7190</v>
      </c>
      <c r="T63" s="203"/>
      <c r="U63" s="203">
        <v>7190</v>
      </c>
      <c r="V63" s="203">
        <v>0</v>
      </c>
    </row>
    <row r="64" spans="1:22" s="163" customFormat="1" ht="90">
      <c r="A64" s="202">
        <v>4</v>
      </c>
      <c r="B64" s="211" t="s">
        <v>557</v>
      </c>
      <c r="C64" s="219" t="s">
        <v>549</v>
      </c>
      <c r="D64" s="201"/>
      <c r="E64" s="212" t="s">
        <v>558</v>
      </c>
      <c r="F64" s="212" t="s">
        <v>559</v>
      </c>
      <c r="G64" s="203">
        <f t="shared" si="12"/>
        <v>0</v>
      </c>
      <c r="H64" s="203"/>
      <c r="I64" s="203"/>
      <c r="J64" s="203"/>
      <c r="K64" s="203">
        <f t="shared" si="13"/>
        <v>0</v>
      </c>
      <c r="L64" s="203"/>
      <c r="M64" s="203"/>
      <c r="N64" s="203"/>
      <c r="O64" s="203">
        <f t="shared" si="11"/>
        <v>0</v>
      </c>
      <c r="P64" s="203"/>
      <c r="Q64" s="203"/>
      <c r="R64" s="203"/>
      <c r="S64" s="203">
        <f t="shared" si="32"/>
        <v>5400</v>
      </c>
      <c r="T64" s="203"/>
      <c r="U64" s="220">
        <v>5400</v>
      </c>
      <c r="V64" s="203"/>
    </row>
    <row r="65" spans="1:22" s="163" customFormat="1" ht="75">
      <c r="A65" s="202">
        <v>5</v>
      </c>
      <c r="B65" s="211" t="s">
        <v>560</v>
      </c>
      <c r="C65" s="219" t="s">
        <v>549</v>
      </c>
      <c r="D65" s="201"/>
      <c r="E65" s="212" t="s">
        <v>558</v>
      </c>
      <c r="F65" s="219" t="s">
        <v>561</v>
      </c>
      <c r="G65" s="203">
        <f t="shared" si="12"/>
        <v>0</v>
      </c>
      <c r="H65" s="203"/>
      <c r="I65" s="203"/>
      <c r="J65" s="203"/>
      <c r="K65" s="203">
        <f t="shared" si="13"/>
        <v>0</v>
      </c>
      <c r="L65" s="203"/>
      <c r="M65" s="203"/>
      <c r="N65" s="203"/>
      <c r="O65" s="203">
        <f t="shared" si="11"/>
        <v>0</v>
      </c>
      <c r="P65" s="203"/>
      <c r="Q65" s="203"/>
      <c r="R65" s="203"/>
      <c r="S65" s="203">
        <f t="shared" si="32"/>
        <v>7100</v>
      </c>
      <c r="T65" s="203"/>
      <c r="U65" s="220">
        <v>7100</v>
      </c>
      <c r="V65" s="203"/>
    </row>
    <row r="66" spans="1:22" s="163" customFormat="1" ht="60">
      <c r="A66" s="202">
        <v>6</v>
      </c>
      <c r="B66" s="211" t="s">
        <v>562</v>
      </c>
      <c r="C66" s="219" t="s">
        <v>563</v>
      </c>
      <c r="D66" s="201"/>
      <c r="E66" s="221">
        <v>2023</v>
      </c>
      <c r="F66" s="212" t="s">
        <v>564</v>
      </c>
      <c r="G66" s="203">
        <f t="shared" si="12"/>
        <v>0</v>
      </c>
      <c r="H66" s="203"/>
      <c r="I66" s="203"/>
      <c r="J66" s="203"/>
      <c r="K66" s="203">
        <f t="shared" si="13"/>
        <v>0</v>
      </c>
      <c r="L66" s="203"/>
      <c r="M66" s="203"/>
      <c r="N66" s="203"/>
      <c r="O66" s="203">
        <f t="shared" si="11"/>
        <v>0</v>
      </c>
      <c r="P66" s="203"/>
      <c r="Q66" s="203"/>
      <c r="R66" s="203"/>
      <c r="S66" s="203">
        <f t="shared" si="32"/>
        <v>630</v>
      </c>
      <c r="T66" s="203"/>
      <c r="U66" s="220">
        <v>630</v>
      </c>
      <c r="V66" s="203"/>
    </row>
    <row r="67" spans="1:22" s="163" customFormat="1" ht="45">
      <c r="A67" s="202">
        <v>7</v>
      </c>
      <c r="B67" s="211" t="s">
        <v>565</v>
      </c>
      <c r="C67" s="219" t="s">
        <v>566</v>
      </c>
      <c r="D67" s="201"/>
      <c r="E67" s="221">
        <v>2023</v>
      </c>
      <c r="F67" s="212" t="s">
        <v>567</v>
      </c>
      <c r="G67" s="203">
        <f t="shared" si="12"/>
        <v>0</v>
      </c>
      <c r="H67" s="203"/>
      <c r="I67" s="203"/>
      <c r="J67" s="203"/>
      <c r="K67" s="203">
        <f t="shared" si="13"/>
        <v>0</v>
      </c>
      <c r="L67" s="203"/>
      <c r="M67" s="203"/>
      <c r="N67" s="203"/>
      <c r="O67" s="203">
        <f t="shared" si="11"/>
        <v>0</v>
      </c>
      <c r="P67" s="203"/>
      <c r="Q67" s="203"/>
      <c r="R67" s="203"/>
      <c r="S67" s="203">
        <f t="shared" si="32"/>
        <v>510</v>
      </c>
      <c r="T67" s="203"/>
      <c r="U67" s="220">
        <v>510</v>
      </c>
      <c r="V67" s="203"/>
    </row>
    <row r="68" spans="1:22" s="163" customFormat="1" ht="60">
      <c r="A68" s="202">
        <v>8</v>
      </c>
      <c r="B68" s="211" t="s">
        <v>568</v>
      </c>
      <c r="C68" s="219" t="s">
        <v>569</v>
      </c>
      <c r="D68" s="201"/>
      <c r="E68" s="221">
        <v>2023</v>
      </c>
      <c r="F68" s="212" t="s">
        <v>570</v>
      </c>
      <c r="G68" s="203">
        <f t="shared" si="12"/>
        <v>0</v>
      </c>
      <c r="H68" s="203"/>
      <c r="I68" s="203"/>
      <c r="J68" s="203"/>
      <c r="K68" s="203">
        <f t="shared" si="13"/>
        <v>0</v>
      </c>
      <c r="L68" s="203"/>
      <c r="M68" s="203"/>
      <c r="N68" s="203"/>
      <c r="O68" s="203">
        <f t="shared" si="11"/>
        <v>0</v>
      </c>
      <c r="P68" s="203"/>
      <c r="Q68" s="203"/>
      <c r="R68" s="203"/>
      <c r="S68" s="203">
        <f t="shared" si="32"/>
        <v>1010</v>
      </c>
      <c r="T68" s="203"/>
      <c r="U68" s="220">
        <v>1010</v>
      </c>
      <c r="V68" s="203"/>
    </row>
    <row r="69" spans="1:22" s="163" customFormat="1" ht="75">
      <c r="A69" s="202">
        <v>9</v>
      </c>
      <c r="B69" s="211" t="s">
        <v>571</v>
      </c>
      <c r="C69" s="219" t="s">
        <v>572</v>
      </c>
      <c r="D69" s="201"/>
      <c r="E69" s="221">
        <v>2023</v>
      </c>
      <c r="F69" s="212" t="s">
        <v>573</v>
      </c>
      <c r="G69" s="203">
        <f t="shared" si="12"/>
        <v>0</v>
      </c>
      <c r="H69" s="203"/>
      <c r="I69" s="203"/>
      <c r="J69" s="203"/>
      <c r="K69" s="203">
        <f t="shared" si="13"/>
        <v>0</v>
      </c>
      <c r="L69" s="203"/>
      <c r="M69" s="203"/>
      <c r="N69" s="203"/>
      <c r="O69" s="203">
        <f t="shared" si="11"/>
        <v>0</v>
      </c>
      <c r="P69" s="203"/>
      <c r="Q69" s="203"/>
      <c r="R69" s="203"/>
      <c r="S69" s="203">
        <f t="shared" si="32"/>
        <v>624</v>
      </c>
      <c r="T69" s="203"/>
      <c r="U69" s="220">
        <v>624</v>
      </c>
      <c r="V69" s="203"/>
    </row>
    <row r="70" spans="1:22" s="163" customFormat="1" ht="60">
      <c r="A70" s="202">
        <v>10</v>
      </c>
      <c r="B70" s="211" t="s">
        <v>574</v>
      </c>
      <c r="C70" s="219" t="s">
        <v>575</v>
      </c>
      <c r="D70" s="201"/>
      <c r="E70" s="221">
        <v>2023</v>
      </c>
      <c r="F70" s="212" t="s">
        <v>576</v>
      </c>
      <c r="G70" s="203">
        <f t="shared" si="12"/>
        <v>0</v>
      </c>
      <c r="H70" s="203"/>
      <c r="I70" s="203"/>
      <c r="J70" s="203"/>
      <c r="K70" s="203">
        <f t="shared" si="13"/>
        <v>0</v>
      </c>
      <c r="L70" s="203"/>
      <c r="M70" s="203"/>
      <c r="N70" s="203"/>
      <c r="O70" s="203">
        <f t="shared" si="11"/>
        <v>0</v>
      </c>
      <c r="P70" s="203"/>
      <c r="Q70" s="203"/>
      <c r="R70" s="203"/>
      <c r="S70" s="203">
        <f t="shared" si="32"/>
        <v>453</v>
      </c>
      <c r="T70" s="203"/>
      <c r="U70" s="220">
        <v>453</v>
      </c>
      <c r="V70" s="203"/>
    </row>
    <row r="71" spans="1:22" s="163" customFormat="1" ht="75">
      <c r="A71" s="202">
        <v>11</v>
      </c>
      <c r="B71" s="211" t="s">
        <v>577</v>
      </c>
      <c r="C71" s="219" t="s">
        <v>578</v>
      </c>
      <c r="D71" s="201"/>
      <c r="E71" s="221">
        <v>2023</v>
      </c>
      <c r="F71" s="212" t="s">
        <v>579</v>
      </c>
      <c r="G71" s="203">
        <f t="shared" si="12"/>
        <v>0</v>
      </c>
      <c r="H71" s="203"/>
      <c r="I71" s="203"/>
      <c r="J71" s="203"/>
      <c r="K71" s="203">
        <f t="shared" si="13"/>
        <v>0</v>
      </c>
      <c r="L71" s="203"/>
      <c r="M71" s="203"/>
      <c r="N71" s="203"/>
      <c r="O71" s="203">
        <f t="shared" si="11"/>
        <v>0</v>
      </c>
      <c r="P71" s="203"/>
      <c r="Q71" s="203"/>
      <c r="R71" s="203"/>
      <c r="S71" s="203">
        <f t="shared" si="32"/>
        <v>1357</v>
      </c>
      <c r="T71" s="203"/>
      <c r="U71" s="220">
        <v>1357</v>
      </c>
      <c r="V71" s="203"/>
    </row>
    <row r="72" spans="1:22" s="163" customFormat="1" ht="60">
      <c r="A72" s="202">
        <v>12</v>
      </c>
      <c r="B72" s="211" t="s">
        <v>580</v>
      </c>
      <c r="C72" s="219" t="s">
        <v>581</v>
      </c>
      <c r="D72" s="201"/>
      <c r="E72" s="221">
        <v>2023</v>
      </c>
      <c r="F72" s="212" t="s">
        <v>582</v>
      </c>
      <c r="G72" s="203">
        <f t="shared" si="12"/>
        <v>0</v>
      </c>
      <c r="H72" s="203"/>
      <c r="I72" s="203"/>
      <c r="J72" s="203"/>
      <c r="K72" s="203">
        <f t="shared" si="13"/>
        <v>0</v>
      </c>
      <c r="L72" s="203"/>
      <c r="M72" s="203"/>
      <c r="N72" s="203"/>
      <c r="O72" s="203">
        <f t="shared" si="11"/>
        <v>0</v>
      </c>
      <c r="P72" s="203"/>
      <c r="Q72" s="203"/>
      <c r="R72" s="203"/>
      <c r="S72" s="203">
        <f t="shared" si="32"/>
        <v>715</v>
      </c>
      <c r="T72" s="203"/>
      <c r="U72" s="220">
        <v>715</v>
      </c>
      <c r="V72" s="203"/>
    </row>
    <row r="73" spans="1:22" s="163" customFormat="1" ht="45">
      <c r="A73" s="202">
        <v>13</v>
      </c>
      <c r="B73" s="211" t="s">
        <v>583</v>
      </c>
      <c r="C73" s="219" t="s">
        <v>584</v>
      </c>
      <c r="D73" s="201"/>
      <c r="E73" s="221">
        <v>2023</v>
      </c>
      <c r="F73" s="212" t="s">
        <v>585</v>
      </c>
      <c r="G73" s="203">
        <f t="shared" si="12"/>
        <v>0</v>
      </c>
      <c r="H73" s="203"/>
      <c r="I73" s="203"/>
      <c r="J73" s="203"/>
      <c r="K73" s="203">
        <f t="shared" si="13"/>
        <v>0</v>
      </c>
      <c r="L73" s="203"/>
      <c r="M73" s="203"/>
      <c r="N73" s="203"/>
      <c r="O73" s="203">
        <f t="shared" si="11"/>
        <v>0</v>
      </c>
      <c r="P73" s="203"/>
      <c r="Q73" s="203"/>
      <c r="R73" s="203"/>
      <c r="S73" s="203">
        <f t="shared" si="32"/>
        <v>541</v>
      </c>
      <c r="T73" s="203"/>
      <c r="U73" s="220">
        <v>541</v>
      </c>
      <c r="V73" s="203"/>
    </row>
    <row r="74" spans="1:22" s="163" customFormat="1" ht="60">
      <c r="A74" s="202">
        <v>14</v>
      </c>
      <c r="B74" s="211" t="s">
        <v>586</v>
      </c>
      <c r="C74" s="219" t="s">
        <v>587</v>
      </c>
      <c r="D74" s="201"/>
      <c r="E74" s="221">
        <v>2023</v>
      </c>
      <c r="F74" s="212" t="s">
        <v>588</v>
      </c>
      <c r="G74" s="203">
        <f t="shared" si="12"/>
        <v>0</v>
      </c>
      <c r="H74" s="203"/>
      <c r="I74" s="203"/>
      <c r="J74" s="203"/>
      <c r="K74" s="203">
        <f t="shared" si="13"/>
        <v>0</v>
      </c>
      <c r="L74" s="203"/>
      <c r="M74" s="203"/>
      <c r="N74" s="203"/>
      <c r="O74" s="203">
        <f t="shared" si="11"/>
        <v>0</v>
      </c>
      <c r="P74" s="203"/>
      <c r="Q74" s="203"/>
      <c r="R74" s="203"/>
      <c r="S74" s="203">
        <f t="shared" si="32"/>
        <v>1360</v>
      </c>
      <c r="T74" s="203"/>
      <c r="U74" s="220">
        <v>1360</v>
      </c>
      <c r="V74" s="203"/>
    </row>
    <row r="75" spans="1:22" s="218" customFormat="1" ht="14.25">
      <c r="A75" s="213" t="s">
        <v>120</v>
      </c>
      <c r="B75" s="214" t="s">
        <v>339</v>
      </c>
      <c r="C75" s="215"/>
      <c r="D75" s="216"/>
      <c r="E75" s="216"/>
      <c r="F75" s="217"/>
      <c r="G75" s="198">
        <f t="shared" ref="G75:R75" si="33">G76+G77</f>
        <v>0</v>
      </c>
      <c r="H75" s="198">
        <f t="shared" si="33"/>
        <v>0</v>
      </c>
      <c r="I75" s="198">
        <f t="shared" si="33"/>
        <v>0</v>
      </c>
      <c r="J75" s="198">
        <f t="shared" si="33"/>
        <v>0</v>
      </c>
      <c r="K75" s="198">
        <f t="shared" si="33"/>
        <v>0</v>
      </c>
      <c r="L75" s="198">
        <f t="shared" si="33"/>
        <v>0</v>
      </c>
      <c r="M75" s="198">
        <f t="shared" si="33"/>
        <v>0</v>
      </c>
      <c r="N75" s="198">
        <f t="shared" si="33"/>
        <v>0</v>
      </c>
      <c r="O75" s="198">
        <f t="shared" si="11"/>
        <v>0</v>
      </c>
      <c r="P75" s="198">
        <f t="shared" si="33"/>
        <v>0</v>
      </c>
      <c r="Q75" s="198">
        <f t="shared" si="33"/>
        <v>0</v>
      </c>
      <c r="R75" s="198">
        <f t="shared" si="33"/>
        <v>0</v>
      </c>
      <c r="S75" s="198">
        <f>S76+S77</f>
        <v>14134</v>
      </c>
      <c r="T75" s="198">
        <f t="shared" ref="T75:V75" si="34">T76+T77</f>
        <v>0</v>
      </c>
      <c r="U75" s="198">
        <f t="shared" si="34"/>
        <v>8134</v>
      </c>
      <c r="V75" s="198">
        <f t="shared" si="34"/>
        <v>6000</v>
      </c>
    </row>
    <row r="76" spans="1:22" s="163" customFormat="1">
      <c r="A76" s="195">
        <v>1</v>
      </c>
      <c r="B76" s="196" t="s">
        <v>391</v>
      </c>
      <c r="C76" s="206"/>
      <c r="D76" s="207"/>
      <c r="E76" s="207"/>
      <c r="F76" s="201"/>
      <c r="G76" s="198">
        <f t="shared" si="12"/>
        <v>0</v>
      </c>
      <c r="H76" s="198"/>
      <c r="I76" s="198"/>
      <c r="J76" s="198"/>
      <c r="K76" s="198">
        <f t="shared" si="13"/>
        <v>0</v>
      </c>
      <c r="L76" s="198"/>
      <c r="M76" s="198"/>
      <c r="N76" s="198"/>
      <c r="O76" s="203">
        <f t="shared" si="11"/>
        <v>0</v>
      </c>
      <c r="P76" s="198"/>
      <c r="Q76" s="198"/>
      <c r="R76" s="198"/>
      <c r="S76" s="198"/>
      <c r="T76" s="198"/>
      <c r="U76" s="198"/>
      <c r="V76" s="198"/>
    </row>
    <row r="77" spans="1:22" s="163" customFormat="1">
      <c r="A77" s="195">
        <v>2</v>
      </c>
      <c r="B77" s="196" t="s">
        <v>392</v>
      </c>
      <c r="C77" s="206"/>
      <c r="D77" s="207"/>
      <c r="E77" s="207"/>
      <c r="F77" s="201"/>
      <c r="G77" s="198">
        <f t="shared" ref="G77:V77" si="35">G78+G79</f>
        <v>0</v>
      </c>
      <c r="H77" s="198">
        <f t="shared" si="35"/>
        <v>0</v>
      </c>
      <c r="I77" s="198">
        <f t="shared" si="35"/>
        <v>0</v>
      </c>
      <c r="J77" s="198">
        <f t="shared" si="35"/>
        <v>0</v>
      </c>
      <c r="K77" s="198">
        <f t="shared" si="35"/>
        <v>0</v>
      </c>
      <c r="L77" s="198">
        <f t="shared" si="35"/>
        <v>0</v>
      </c>
      <c r="M77" s="198">
        <f t="shared" si="35"/>
        <v>0</v>
      </c>
      <c r="N77" s="198">
        <f t="shared" si="35"/>
        <v>0</v>
      </c>
      <c r="O77" s="203">
        <f t="shared" si="11"/>
        <v>0</v>
      </c>
      <c r="P77" s="198">
        <f t="shared" si="35"/>
        <v>0</v>
      </c>
      <c r="Q77" s="198">
        <f t="shared" si="35"/>
        <v>0</v>
      </c>
      <c r="R77" s="198">
        <f t="shared" si="35"/>
        <v>0</v>
      </c>
      <c r="S77" s="198">
        <f t="shared" si="35"/>
        <v>14134</v>
      </c>
      <c r="T77" s="198">
        <f t="shared" si="35"/>
        <v>0</v>
      </c>
      <c r="U77" s="198">
        <f t="shared" si="35"/>
        <v>8134</v>
      </c>
      <c r="V77" s="198">
        <f t="shared" si="35"/>
        <v>6000</v>
      </c>
    </row>
    <row r="78" spans="1:22" s="163" customFormat="1" ht="42.75">
      <c r="A78" s="195" t="s">
        <v>393</v>
      </c>
      <c r="B78" s="196" t="s">
        <v>394</v>
      </c>
      <c r="C78" s="206"/>
      <c r="D78" s="207"/>
      <c r="E78" s="207"/>
      <c r="F78" s="201"/>
      <c r="G78" s="198">
        <f t="shared" si="12"/>
        <v>0</v>
      </c>
      <c r="H78" s="198"/>
      <c r="I78" s="198"/>
      <c r="J78" s="198"/>
      <c r="K78" s="198">
        <f t="shared" si="13"/>
        <v>0</v>
      </c>
      <c r="L78" s="198"/>
      <c r="M78" s="198"/>
      <c r="N78" s="198"/>
      <c r="O78" s="203">
        <f t="shared" si="11"/>
        <v>0</v>
      </c>
      <c r="P78" s="198"/>
      <c r="Q78" s="198"/>
      <c r="R78" s="198"/>
      <c r="S78" s="198"/>
      <c r="T78" s="198"/>
      <c r="U78" s="198"/>
      <c r="V78" s="198"/>
    </row>
    <row r="79" spans="1:22" s="163" customFormat="1" ht="28.5">
      <c r="A79" s="195" t="s">
        <v>395</v>
      </c>
      <c r="B79" s="196" t="s">
        <v>396</v>
      </c>
      <c r="C79" s="206"/>
      <c r="D79" s="207"/>
      <c r="E79" s="207"/>
      <c r="F79" s="201"/>
      <c r="G79" s="198">
        <f>SUM(G80:G84)</f>
        <v>0</v>
      </c>
      <c r="H79" s="198">
        <f t="shared" ref="H79:V79" si="36">SUM(H80:H84)</f>
        <v>0</v>
      </c>
      <c r="I79" s="198">
        <f t="shared" si="36"/>
        <v>0</v>
      </c>
      <c r="J79" s="198">
        <f t="shared" si="36"/>
        <v>0</v>
      </c>
      <c r="K79" s="198">
        <f t="shared" si="36"/>
        <v>0</v>
      </c>
      <c r="L79" s="198">
        <f t="shared" si="36"/>
        <v>0</v>
      </c>
      <c r="M79" s="198">
        <f t="shared" si="36"/>
        <v>0</v>
      </c>
      <c r="N79" s="198">
        <f t="shared" si="36"/>
        <v>0</v>
      </c>
      <c r="O79" s="203">
        <f t="shared" si="11"/>
        <v>0</v>
      </c>
      <c r="P79" s="198">
        <f t="shared" si="36"/>
        <v>0</v>
      </c>
      <c r="Q79" s="198">
        <f t="shared" si="36"/>
        <v>0</v>
      </c>
      <c r="R79" s="198">
        <f t="shared" si="36"/>
        <v>0</v>
      </c>
      <c r="S79" s="198">
        <f t="shared" si="36"/>
        <v>14134</v>
      </c>
      <c r="T79" s="198">
        <f t="shared" si="36"/>
        <v>0</v>
      </c>
      <c r="U79" s="198">
        <f t="shared" si="36"/>
        <v>8134</v>
      </c>
      <c r="V79" s="198">
        <f t="shared" si="36"/>
        <v>6000</v>
      </c>
    </row>
    <row r="80" spans="1:22" s="163" customFormat="1" ht="60">
      <c r="A80" s="199">
        <v>1</v>
      </c>
      <c r="B80" s="205" t="s">
        <v>589</v>
      </c>
      <c r="C80" s="206" t="s">
        <v>590</v>
      </c>
      <c r="D80" s="201"/>
      <c r="E80" s="201" t="s">
        <v>465</v>
      </c>
      <c r="F80" s="201" t="s">
        <v>591</v>
      </c>
      <c r="G80" s="203">
        <f t="shared" si="12"/>
        <v>0</v>
      </c>
      <c r="H80" s="203"/>
      <c r="I80" s="203"/>
      <c r="J80" s="203"/>
      <c r="K80" s="203">
        <f t="shared" si="13"/>
        <v>0</v>
      </c>
      <c r="L80" s="203"/>
      <c r="M80" s="203"/>
      <c r="N80" s="203"/>
      <c r="O80" s="203">
        <f t="shared" si="11"/>
        <v>0</v>
      </c>
      <c r="P80" s="203"/>
      <c r="Q80" s="203"/>
      <c r="R80" s="203"/>
      <c r="S80" s="203">
        <f t="shared" ref="S80:S132" si="37">SUM(T80:V80)</f>
        <v>534</v>
      </c>
      <c r="T80" s="203"/>
      <c r="U80" s="203">
        <v>534</v>
      </c>
      <c r="V80" s="203"/>
    </row>
    <row r="81" spans="1:22" s="163" customFormat="1" ht="60">
      <c r="A81" s="209">
        <v>2</v>
      </c>
      <c r="B81" s="210" t="s">
        <v>592</v>
      </c>
      <c r="C81" s="209" t="s">
        <v>593</v>
      </c>
      <c r="D81" s="201"/>
      <c r="E81" s="209"/>
      <c r="F81" s="209" t="s">
        <v>594</v>
      </c>
      <c r="G81" s="203">
        <f t="shared" si="12"/>
        <v>0</v>
      </c>
      <c r="H81" s="203"/>
      <c r="I81" s="203"/>
      <c r="J81" s="203"/>
      <c r="K81" s="203">
        <f t="shared" si="13"/>
        <v>0</v>
      </c>
      <c r="L81" s="203"/>
      <c r="M81" s="203"/>
      <c r="N81" s="203"/>
      <c r="O81" s="203">
        <f t="shared" si="11"/>
        <v>0</v>
      </c>
      <c r="P81" s="203"/>
      <c r="Q81" s="203"/>
      <c r="R81" s="203"/>
      <c r="S81" s="203">
        <f t="shared" si="37"/>
        <v>7600</v>
      </c>
      <c r="T81" s="203"/>
      <c r="U81" s="203">
        <v>7600</v>
      </c>
      <c r="V81" s="203">
        <v>0</v>
      </c>
    </row>
    <row r="82" spans="1:22" s="163" customFormat="1" ht="60">
      <c r="A82" s="209">
        <v>3</v>
      </c>
      <c r="B82" s="211" t="s">
        <v>595</v>
      </c>
      <c r="C82" s="212" t="s">
        <v>596</v>
      </c>
      <c r="D82" s="201"/>
      <c r="E82" s="212" t="s">
        <v>484</v>
      </c>
      <c r="F82" s="212" t="s">
        <v>597</v>
      </c>
      <c r="G82" s="203">
        <f t="shared" si="12"/>
        <v>0</v>
      </c>
      <c r="H82" s="203"/>
      <c r="I82" s="203"/>
      <c r="J82" s="203"/>
      <c r="K82" s="203">
        <f t="shared" si="13"/>
        <v>0</v>
      </c>
      <c r="L82" s="203"/>
      <c r="M82" s="203"/>
      <c r="N82" s="203"/>
      <c r="O82" s="203">
        <f t="shared" ref="O82:O145" si="38">SUM(P82:R82)</f>
        <v>0</v>
      </c>
      <c r="P82" s="203"/>
      <c r="Q82" s="203"/>
      <c r="R82" s="203"/>
      <c r="S82" s="203">
        <f t="shared" si="37"/>
        <v>2700</v>
      </c>
      <c r="T82" s="203"/>
      <c r="U82" s="204"/>
      <c r="V82" s="204">
        <v>2700</v>
      </c>
    </row>
    <row r="83" spans="1:22" s="163" customFormat="1" ht="60">
      <c r="A83" s="209">
        <v>4</v>
      </c>
      <c r="B83" s="211" t="s">
        <v>598</v>
      </c>
      <c r="C83" s="212" t="s">
        <v>599</v>
      </c>
      <c r="D83" s="201"/>
      <c r="E83" s="212" t="s">
        <v>484</v>
      </c>
      <c r="F83" s="212" t="s">
        <v>600</v>
      </c>
      <c r="G83" s="203">
        <f t="shared" si="12"/>
        <v>0</v>
      </c>
      <c r="H83" s="203"/>
      <c r="I83" s="203"/>
      <c r="J83" s="203"/>
      <c r="K83" s="203">
        <f t="shared" si="13"/>
        <v>0</v>
      </c>
      <c r="L83" s="203"/>
      <c r="M83" s="203"/>
      <c r="N83" s="203"/>
      <c r="O83" s="203">
        <f t="shared" si="38"/>
        <v>0</v>
      </c>
      <c r="P83" s="203"/>
      <c r="Q83" s="203"/>
      <c r="R83" s="203"/>
      <c r="S83" s="203">
        <f t="shared" si="37"/>
        <v>2100</v>
      </c>
      <c r="T83" s="203"/>
      <c r="U83" s="204"/>
      <c r="V83" s="204">
        <v>2100</v>
      </c>
    </row>
    <row r="84" spans="1:22" s="163" customFormat="1" ht="60">
      <c r="A84" s="209">
        <v>5</v>
      </c>
      <c r="B84" s="211" t="s">
        <v>601</v>
      </c>
      <c r="C84" s="212" t="s">
        <v>602</v>
      </c>
      <c r="D84" s="201"/>
      <c r="E84" s="212" t="s">
        <v>484</v>
      </c>
      <c r="F84" s="212" t="s">
        <v>603</v>
      </c>
      <c r="G84" s="203">
        <f t="shared" si="12"/>
        <v>0</v>
      </c>
      <c r="H84" s="203"/>
      <c r="I84" s="203"/>
      <c r="J84" s="203"/>
      <c r="K84" s="203">
        <f t="shared" si="13"/>
        <v>0</v>
      </c>
      <c r="L84" s="203"/>
      <c r="M84" s="203"/>
      <c r="N84" s="203"/>
      <c r="O84" s="203">
        <f t="shared" si="38"/>
        <v>0</v>
      </c>
      <c r="P84" s="203"/>
      <c r="Q84" s="203"/>
      <c r="R84" s="203"/>
      <c r="S84" s="203">
        <f t="shared" si="37"/>
        <v>1200</v>
      </c>
      <c r="T84" s="203"/>
      <c r="U84" s="204"/>
      <c r="V84" s="204">
        <v>1200</v>
      </c>
    </row>
    <row r="85" spans="1:22" s="218" customFormat="1" ht="14.25">
      <c r="A85" s="213" t="s">
        <v>137</v>
      </c>
      <c r="B85" s="214" t="s">
        <v>604</v>
      </c>
      <c r="C85" s="215"/>
      <c r="D85" s="216"/>
      <c r="E85" s="216"/>
      <c r="F85" s="217"/>
      <c r="G85" s="198">
        <f t="shared" ref="G85:R85" si="39">G86+G87</f>
        <v>0</v>
      </c>
      <c r="H85" s="198">
        <f t="shared" si="39"/>
        <v>0</v>
      </c>
      <c r="I85" s="198">
        <f t="shared" si="39"/>
        <v>0</v>
      </c>
      <c r="J85" s="198">
        <f t="shared" si="39"/>
        <v>0</v>
      </c>
      <c r="K85" s="198">
        <f t="shared" si="39"/>
        <v>0</v>
      </c>
      <c r="L85" s="198">
        <f t="shared" si="39"/>
        <v>0</v>
      </c>
      <c r="M85" s="198">
        <f t="shared" si="39"/>
        <v>0</v>
      </c>
      <c r="N85" s="198">
        <f t="shared" si="39"/>
        <v>0</v>
      </c>
      <c r="O85" s="198">
        <f t="shared" si="38"/>
        <v>0</v>
      </c>
      <c r="P85" s="198">
        <f t="shared" si="39"/>
        <v>0</v>
      </c>
      <c r="Q85" s="198">
        <f t="shared" si="39"/>
        <v>0</v>
      </c>
      <c r="R85" s="198">
        <f t="shared" si="39"/>
        <v>0</v>
      </c>
      <c r="S85" s="198">
        <f>S86+S87</f>
        <v>29960</v>
      </c>
      <c r="T85" s="198">
        <f t="shared" ref="T85:V85" si="40">T86+T87</f>
        <v>0</v>
      </c>
      <c r="U85" s="198">
        <f t="shared" si="40"/>
        <v>0</v>
      </c>
      <c r="V85" s="198">
        <f t="shared" si="40"/>
        <v>29960</v>
      </c>
    </row>
    <row r="86" spans="1:22" s="163" customFormat="1">
      <c r="A86" s="195">
        <v>1</v>
      </c>
      <c r="B86" s="196" t="s">
        <v>391</v>
      </c>
      <c r="C86" s="206"/>
      <c r="D86" s="207"/>
      <c r="E86" s="207"/>
      <c r="F86" s="201"/>
      <c r="G86" s="198">
        <f t="shared" si="12"/>
        <v>0</v>
      </c>
      <c r="H86" s="198"/>
      <c r="I86" s="198"/>
      <c r="J86" s="198"/>
      <c r="K86" s="198">
        <f t="shared" si="13"/>
        <v>0</v>
      </c>
      <c r="L86" s="198"/>
      <c r="M86" s="198"/>
      <c r="N86" s="198"/>
      <c r="O86" s="203">
        <f t="shared" si="38"/>
        <v>0</v>
      </c>
      <c r="P86" s="198"/>
      <c r="Q86" s="198"/>
      <c r="R86" s="198"/>
      <c r="S86" s="198">
        <f t="shared" si="37"/>
        <v>0</v>
      </c>
      <c r="T86" s="198"/>
      <c r="U86" s="198"/>
      <c r="V86" s="198"/>
    </row>
    <row r="87" spans="1:22" s="163" customFormat="1">
      <c r="A87" s="195">
        <v>2</v>
      </c>
      <c r="B87" s="196" t="s">
        <v>392</v>
      </c>
      <c r="C87" s="206"/>
      <c r="D87" s="207"/>
      <c r="E87" s="207"/>
      <c r="F87" s="201"/>
      <c r="G87" s="198">
        <f t="shared" ref="G87:R87" si="41">G88+G89</f>
        <v>0</v>
      </c>
      <c r="H87" s="198">
        <f t="shared" si="41"/>
        <v>0</v>
      </c>
      <c r="I87" s="198">
        <f t="shared" si="41"/>
        <v>0</v>
      </c>
      <c r="J87" s="198">
        <f t="shared" si="41"/>
        <v>0</v>
      </c>
      <c r="K87" s="198">
        <f t="shared" si="41"/>
        <v>0</v>
      </c>
      <c r="L87" s="198">
        <f t="shared" si="41"/>
        <v>0</v>
      </c>
      <c r="M87" s="198">
        <f t="shared" si="41"/>
        <v>0</v>
      </c>
      <c r="N87" s="198">
        <f t="shared" si="41"/>
        <v>0</v>
      </c>
      <c r="O87" s="203">
        <f t="shared" si="38"/>
        <v>0</v>
      </c>
      <c r="P87" s="198">
        <f t="shared" si="41"/>
        <v>0</v>
      </c>
      <c r="Q87" s="198">
        <f t="shared" si="41"/>
        <v>0</v>
      </c>
      <c r="R87" s="198">
        <f t="shared" si="41"/>
        <v>0</v>
      </c>
      <c r="S87" s="198">
        <f>S88+S89</f>
        <v>29960</v>
      </c>
      <c r="T87" s="198">
        <f t="shared" ref="T87:V87" si="42">T88+T89</f>
        <v>0</v>
      </c>
      <c r="U87" s="198">
        <f t="shared" si="42"/>
        <v>0</v>
      </c>
      <c r="V87" s="198">
        <f t="shared" si="42"/>
        <v>29960</v>
      </c>
    </row>
    <row r="88" spans="1:22" s="163" customFormat="1" ht="42.75">
      <c r="A88" s="195" t="s">
        <v>393</v>
      </c>
      <c r="B88" s="196" t="s">
        <v>394</v>
      </c>
      <c r="C88" s="206"/>
      <c r="D88" s="207"/>
      <c r="E88" s="207"/>
      <c r="F88" s="201"/>
      <c r="G88" s="198">
        <f t="shared" si="12"/>
        <v>0</v>
      </c>
      <c r="H88" s="198"/>
      <c r="I88" s="198"/>
      <c r="J88" s="198"/>
      <c r="K88" s="198">
        <f t="shared" si="13"/>
        <v>0</v>
      </c>
      <c r="L88" s="198"/>
      <c r="M88" s="198"/>
      <c r="N88" s="198"/>
      <c r="O88" s="203">
        <f t="shared" si="38"/>
        <v>0</v>
      </c>
      <c r="P88" s="198"/>
      <c r="Q88" s="198"/>
      <c r="R88" s="198"/>
      <c r="S88" s="198">
        <f t="shared" si="37"/>
        <v>0</v>
      </c>
      <c r="T88" s="198"/>
      <c r="U88" s="198"/>
      <c r="V88" s="198"/>
    </row>
    <row r="89" spans="1:22" s="163" customFormat="1" ht="28.5">
      <c r="A89" s="195" t="s">
        <v>395</v>
      </c>
      <c r="B89" s="196" t="s">
        <v>396</v>
      </c>
      <c r="C89" s="206"/>
      <c r="D89" s="207"/>
      <c r="E89" s="207"/>
      <c r="F89" s="201"/>
      <c r="G89" s="198">
        <f t="shared" ref="G89:V89" si="43">SUM(G90:G95)</f>
        <v>0</v>
      </c>
      <c r="H89" s="198">
        <f t="shared" si="43"/>
        <v>0</v>
      </c>
      <c r="I89" s="198">
        <f t="shared" si="43"/>
        <v>0</v>
      </c>
      <c r="J89" s="198">
        <f t="shared" si="43"/>
        <v>0</v>
      </c>
      <c r="K89" s="198">
        <f t="shared" si="43"/>
        <v>0</v>
      </c>
      <c r="L89" s="198">
        <f t="shared" si="43"/>
        <v>0</v>
      </c>
      <c r="M89" s="198">
        <f t="shared" si="43"/>
        <v>0</v>
      </c>
      <c r="N89" s="198">
        <f t="shared" si="43"/>
        <v>0</v>
      </c>
      <c r="O89" s="203">
        <f t="shared" si="38"/>
        <v>0</v>
      </c>
      <c r="P89" s="198">
        <f t="shared" si="43"/>
        <v>0</v>
      </c>
      <c r="Q89" s="198">
        <f t="shared" si="43"/>
        <v>0</v>
      </c>
      <c r="R89" s="198">
        <f t="shared" si="43"/>
        <v>0</v>
      </c>
      <c r="S89" s="198">
        <f t="shared" si="43"/>
        <v>29960</v>
      </c>
      <c r="T89" s="198">
        <f t="shared" si="43"/>
        <v>0</v>
      </c>
      <c r="U89" s="198">
        <f t="shared" si="43"/>
        <v>0</v>
      </c>
      <c r="V89" s="198">
        <f t="shared" si="43"/>
        <v>29960</v>
      </c>
    </row>
    <row r="90" spans="1:22" s="163" customFormat="1" ht="75">
      <c r="A90" s="202">
        <v>1</v>
      </c>
      <c r="B90" s="208" t="s">
        <v>605</v>
      </c>
      <c r="C90" s="202" t="s">
        <v>606</v>
      </c>
      <c r="D90" s="201"/>
      <c r="E90" s="209" t="s">
        <v>469</v>
      </c>
      <c r="F90" s="209" t="s">
        <v>607</v>
      </c>
      <c r="G90" s="203">
        <f t="shared" si="12"/>
        <v>0</v>
      </c>
      <c r="H90" s="203"/>
      <c r="I90" s="203"/>
      <c r="J90" s="203"/>
      <c r="K90" s="203">
        <f t="shared" si="13"/>
        <v>0</v>
      </c>
      <c r="L90" s="203"/>
      <c r="M90" s="203"/>
      <c r="N90" s="203"/>
      <c r="O90" s="203">
        <f t="shared" si="38"/>
        <v>0</v>
      </c>
      <c r="P90" s="203"/>
      <c r="Q90" s="203"/>
      <c r="R90" s="203"/>
      <c r="S90" s="203">
        <f t="shared" si="37"/>
        <v>8400</v>
      </c>
      <c r="T90" s="203"/>
      <c r="U90" s="203">
        <v>0</v>
      </c>
      <c r="V90" s="203">
        <v>8400</v>
      </c>
    </row>
    <row r="91" spans="1:22" s="163" customFormat="1" ht="60">
      <c r="A91" s="202">
        <v>2</v>
      </c>
      <c r="B91" s="208" t="s">
        <v>608</v>
      </c>
      <c r="C91" s="202" t="s">
        <v>609</v>
      </c>
      <c r="D91" s="201"/>
      <c r="E91" s="209" t="s">
        <v>469</v>
      </c>
      <c r="F91" s="209" t="s">
        <v>610</v>
      </c>
      <c r="G91" s="203">
        <f t="shared" si="12"/>
        <v>0</v>
      </c>
      <c r="H91" s="203"/>
      <c r="I91" s="203"/>
      <c r="J91" s="203"/>
      <c r="K91" s="203">
        <f t="shared" si="13"/>
        <v>0</v>
      </c>
      <c r="L91" s="203"/>
      <c r="M91" s="203"/>
      <c r="N91" s="203"/>
      <c r="O91" s="203">
        <f t="shared" si="38"/>
        <v>0</v>
      </c>
      <c r="P91" s="203"/>
      <c r="Q91" s="203"/>
      <c r="R91" s="203"/>
      <c r="S91" s="203">
        <f t="shared" si="37"/>
        <v>4880</v>
      </c>
      <c r="T91" s="203"/>
      <c r="U91" s="203">
        <v>0</v>
      </c>
      <c r="V91" s="203">
        <v>4880</v>
      </c>
    </row>
    <row r="92" spans="1:22" s="163" customFormat="1" ht="90">
      <c r="A92" s="202">
        <v>3</v>
      </c>
      <c r="B92" s="208" t="s">
        <v>611</v>
      </c>
      <c r="C92" s="202" t="s">
        <v>612</v>
      </c>
      <c r="D92" s="201"/>
      <c r="E92" s="209" t="s">
        <v>469</v>
      </c>
      <c r="F92" s="209" t="s">
        <v>613</v>
      </c>
      <c r="G92" s="203">
        <f t="shared" si="12"/>
        <v>0</v>
      </c>
      <c r="H92" s="203"/>
      <c r="I92" s="203"/>
      <c r="J92" s="203"/>
      <c r="K92" s="203">
        <f t="shared" si="13"/>
        <v>0</v>
      </c>
      <c r="L92" s="203"/>
      <c r="M92" s="203"/>
      <c r="N92" s="203"/>
      <c r="O92" s="203">
        <f t="shared" si="38"/>
        <v>0</v>
      </c>
      <c r="P92" s="203"/>
      <c r="Q92" s="203"/>
      <c r="R92" s="203"/>
      <c r="S92" s="203">
        <f t="shared" si="37"/>
        <v>2400</v>
      </c>
      <c r="T92" s="203"/>
      <c r="U92" s="203">
        <v>0</v>
      </c>
      <c r="V92" s="203">
        <v>2400</v>
      </c>
    </row>
    <row r="93" spans="1:22" s="163" customFormat="1" ht="90">
      <c r="A93" s="202">
        <v>4</v>
      </c>
      <c r="B93" s="208" t="s">
        <v>614</v>
      </c>
      <c r="C93" s="202" t="s">
        <v>615</v>
      </c>
      <c r="D93" s="201"/>
      <c r="E93" s="209" t="s">
        <v>469</v>
      </c>
      <c r="F93" s="209" t="s">
        <v>616</v>
      </c>
      <c r="G93" s="203">
        <f t="shared" si="12"/>
        <v>0</v>
      </c>
      <c r="H93" s="203"/>
      <c r="I93" s="203"/>
      <c r="J93" s="203"/>
      <c r="K93" s="203">
        <f t="shared" si="13"/>
        <v>0</v>
      </c>
      <c r="L93" s="203"/>
      <c r="M93" s="203"/>
      <c r="N93" s="203"/>
      <c r="O93" s="203">
        <f t="shared" si="38"/>
        <v>0</v>
      </c>
      <c r="P93" s="203"/>
      <c r="Q93" s="203"/>
      <c r="R93" s="203"/>
      <c r="S93" s="203">
        <f t="shared" si="37"/>
        <v>5540</v>
      </c>
      <c r="T93" s="203"/>
      <c r="U93" s="203">
        <v>0</v>
      </c>
      <c r="V93" s="203">
        <v>5540</v>
      </c>
    </row>
    <row r="94" spans="1:22" s="163" customFormat="1" ht="60">
      <c r="A94" s="202">
        <v>5</v>
      </c>
      <c r="B94" s="208" t="s">
        <v>617</v>
      </c>
      <c r="C94" s="202" t="s">
        <v>615</v>
      </c>
      <c r="D94" s="201"/>
      <c r="E94" s="209" t="s">
        <v>469</v>
      </c>
      <c r="F94" s="209" t="s">
        <v>618</v>
      </c>
      <c r="G94" s="203">
        <f t="shared" si="12"/>
        <v>0</v>
      </c>
      <c r="H94" s="203"/>
      <c r="I94" s="203"/>
      <c r="J94" s="203"/>
      <c r="K94" s="203">
        <f t="shared" si="13"/>
        <v>0</v>
      </c>
      <c r="L94" s="203"/>
      <c r="M94" s="203"/>
      <c r="N94" s="203"/>
      <c r="O94" s="203">
        <f t="shared" si="38"/>
        <v>0</v>
      </c>
      <c r="P94" s="203"/>
      <c r="Q94" s="203"/>
      <c r="R94" s="203"/>
      <c r="S94" s="203">
        <f t="shared" si="37"/>
        <v>3200</v>
      </c>
      <c r="T94" s="203"/>
      <c r="U94" s="203">
        <v>0</v>
      </c>
      <c r="V94" s="203">
        <v>3200</v>
      </c>
    </row>
    <row r="95" spans="1:22" s="163" customFormat="1" ht="75">
      <c r="A95" s="202">
        <v>6</v>
      </c>
      <c r="B95" s="208" t="s">
        <v>619</v>
      </c>
      <c r="C95" s="202" t="s">
        <v>620</v>
      </c>
      <c r="D95" s="201"/>
      <c r="E95" s="209" t="s">
        <v>469</v>
      </c>
      <c r="F95" s="209" t="s">
        <v>621</v>
      </c>
      <c r="G95" s="203">
        <f t="shared" si="12"/>
        <v>0</v>
      </c>
      <c r="H95" s="203"/>
      <c r="I95" s="203"/>
      <c r="J95" s="203"/>
      <c r="K95" s="203">
        <f t="shared" si="13"/>
        <v>0</v>
      </c>
      <c r="L95" s="203"/>
      <c r="M95" s="203"/>
      <c r="N95" s="203"/>
      <c r="O95" s="203">
        <f t="shared" si="38"/>
        <v>0</v>
      </c>
      <c r="P95" s="203"/>
      <c r="Q95" s="203"/>
      <c r="R95" s="203"/>
      <c r="S95" s="203">
        <f t="shared" si="37"/>
        <v>5540</v>
      </c>
      <c r="T95" s="203"/>
      <c r="U95" s="203">
        <v>0</v>
      </c>
      <c r="V95" s="203">
        <v>5540</v>
      </c>
    </row>
    <row r="96" spans="1:22" s="163" customFormat="1">
      <c r="A96" s="222" t="s">
        <v>272</v>
      </c>
      <c r="B96" s="223" t="s">
        <v>622</v>
      </c>
      <c r="C96" s="223"/>
      <c r="D96" s="201"/>
      <c r="E96" s="209"/>
      <c r="F96" s="209"/>
      <c r="G96" s="198">
        <f t="shared" ref="G96:V96" si="44">G97+G98</f>
        <v>0</v>
      </c>
      <c r="H96" s="198">
        <f t="shared" si="44"/>
        <v>0</v>
      </c>
      <c r="I96" s="198">
        <f t="shared" si="44"/>
        <v>0</v>
      </c>
      <c r="J96" s="198">
        <f t="shared" si="44"/>
        <v>0</v>
      </c>
      <c r="K96" s="198">
        <f t="shared" si="44"/>
        <v>0</v>
      </c>
      <c r="L96" s="198">
        <f t="shared" si="44"/>
        <v>0</v>
      </c>
      <c r="M96" s="198">
        <f t="shared" si="44"/>
        <v>0</v>
      </c>
      <c r="N96" s="198">
        <f t="shared" si="44"/>
        <v>0</v>
      </c>
      <c r="O96" s="203">
        <f t="shared" si="38"/>
        <v>0</v>
      </c>
      <c r="P96" s="198">
        <f t="shared" si="44"/>
        <v>0</v>
      </c>
      <c r="Q96" s="198">
        <f t="shared" si="44"/>
        <v>0</v>
      </c>
      <c r="R96" s="198">
        <f t="shared" si="44"/>
        <v>0</v>
      </c>
      <c r="S96" s="198">
        <f t="shared" si="44"/>
        <v>22760</v>
      </c>
      <c r="T96" s="198">
        <f t="shared" si="44"/>
        <v>0</v>
      </c>
      <c r="U96" s="198">
        <f t="shared" si="44"/>
        <v>3500</v>
      </c>
      <c r="V96" s="198">
        <f t="shared" si="44"/>
        <v>19260</v>
      </c>
    </row>
    <row r="97" spans="1:22" s="163" customFormat="1">
      <c r="A97" s="195">
        <v>1</v>
      </c>
      <c r="B97" s="196" t="s">
        <v>391</v>
      </c>
      <c r="C97" s="206"/>
      <c r="D97" s="207"/>
      <c r="E97" s="207"/>
      <c r="F97" s="201"/>
      <c r="G97" s="198">
        <f t="shared" si="12"/>
        <v>0</v>
      </c>
      <c r="H97" s="198"/>
      <c r="I97" s="198"/>
      <c r="J97" s="198"/>
      <c r="K97" s="198">
        <f t="shared" si="13"/>
        <v>0</v>
      </c>
      <c r="L97" s="198"/>
      <c r="M97" s="198"/>
      <c r="N97" s="198"/>
      <c r="O97" s="203">
        <f t="shared" si="38"/>
        <v>0</v>
      </c>
      <c r="P97" s="198"/>
      <c r="Q97" s="198"/>
      <c r="R97" s="198"/>
      <c r="S97" s="198">
        <f t="shared" si="37"/>
        <v>0</v>
      </c>
      <c r="T97" s="198"/>
      <c r="U97" s="198"/>
      <c r="V97" s="198"/>
    </row>
    <row r="98" spans="1:22" s="163" customFormat="1">
      <c r="A98" s="195">
        <v>2</v>
      </c>
      <c r="B98" s="196" t="s">
        <v>392</v>
      </c>
      <c r="C98" s="206"/>
      <c r="D98" s="207"/>
      <c r="E98" s="207"/>
      <c r="F98" s="201"/>
      <c r="G98" s="198">
        <f t="shared" ref="G98:V98" si="45">G99+G100</f>
        <v>0</v>
      </c>
      <c r="H98" s="198">
        <f t="shared" si="45"/>
        <v>0</v>
      </c>
      <c r="I98" s="198">
        <f t="shared" si="45"/>
        <v>0</v>
      </c>
      <c r="J98" s="198">
        <f t="shared" si="45"/>
        <v>0</v>
      </c>
      <c r="K98" s="198">
        <f t="shared" si="45"/>
        <v>0</v>
      </c>
      <c r="L98" s="198">
        <f t="shared" si="45"/>
        <v>0</v>
      </c>
      <c r="M98" s="198">
        <f t="shared" si="45"/>
        <v>0</v>
      </c>
      <c r="N98" s="198">
        <f t="shared" si="45"/>
        <v>0</v>
      </c>
      <c r="O98" s="203">
        <f t="shared" si="38"/>
        <v>0</v>
      </c>
      <c r="P98" s="198">
        <f t="shared" si="45"/>
        <v>0</v>
      </c>
      <c r="Q98" s="198">
        <f t="shared" si="45"/>
        <v>0</v>
      </c>
      <c r="R98" s="198">
        <f t="shared" si="45"/>
        <v>0</v>
      </c>
      <c r="S98" s="198">
        <f t="shared" si="45"/>
        <v>22760</v>
      </c>
      <c r="T98" s="198">
        <f t="shared" si="45"/>
        <v>0</v>
      </c>
      <c r="U98" s="198">
        <f t="shared" si="45"/>
        <v>3500</v>
      </c>
      <c r="V98" s="198">
        <f t="shared" si="45"/>
        <v>19260</v>
      </c>
    </row>
    <row r="99" spans="1:22" s="163" customFormat="1" ht="42.75">
      <c r="A99" s="195" t="s">
        <v>393</v>
      </c>
      <c r="B99" s="196" t="s">
        <v>394</v>
      </c>
      <c r="C99" s="206"/>
      <c r="D99" s="207"/>
      <c r="E99" s="207"/>
      <c r="F99" s="201"/>
      <c r="G99" s="198">
        <f t="shared" si="12"/>
        <v>0</v>
      </c>
      <c r="H99" s="198"/>
      <c r="I99" s="198"/>
      <c r="J99" s="198"/>
      <c r="K99" s="198">
        <f t="shared" si="13"/>
        <v>0</v>
      </c>
      <c r="L99" s="198"/>
      <c r="M99" s="198"/>
      <c r="N99" s="198"/>
      <c r="O99" s="203">
        <f t="shared" si="38"/>
        <v>0</v>
      </c>
      <c r="P99" s="198"/>
      <c r="Q99" s="198"/>
      <c r="R99" s="198"/>
      <c r="S99" s="198">
        <f t="shared" si="37"/>
        <v>0</v>
      </c>
      <c r="T99" s="198"/>
      <c r="U99" s="198"/>
      <c r="V99" s="198"/>
    </row>
    <row r="100" spans="1:22" s="163" customFormat="1" ht="28.5">
      <c r="A100" s="195" t="s">
        <v>395</v>
      </c>
      <c r="B100" s="196" t="s">
        <v>396</v>
      </c>
      <c r="C100" s="206"/>
      <c r="D100" s="207"/>
      <c r="E100" s="207"/>
      <c r="F100" s="201"/>
      <c r="G100" s="198">
        <f t="shared" ref="G100:T100" si="46">SUM(G101:G105)</f>
        <v>0</v>
      </c>
      <c r="H100" s="198">
        <f t="shared" si="46"/>
        <v>0</v>
      </c>
      <c r="I100" s="198">
        <f t="shared" si="46"/>
        <v>0</v>
      </c>
      <c r="J100" s="198">
        <f t="shared" si="46"/>
        <v>0</v>
      </c>
      <c r="K100" s="198">
        <f t="shared" si="46"/>
        <v>0</v>
      </c>
      <c r="L100" s="198">
        <f t="shared" si="46"/>
        <v>0</v>
      </c>
      <c r="M100" s="198">
        <f t="shared" si="46"/>
        <v>0</v>
      </c>
      <c r="N100" s="198">
        <f t="shared" si="46"/>
        <v>0</v>
      </c>
      <c r="O100" s="203">
        <f t="shared" si="38"/>
        <v>0</v>
      </c>
      <c r="P100" s="198">
        <f t="shared" si="46"/>
        <v>0</v>
      </c>
      <c r="Q100" s="198">
        <f t="shared" si="46"/>
        <v>0</v>
      </c>
      <c r="R100" s="198">
        <f t="shared" si="46"/>
        <v>0</v>
      </c>
      <c r="S100" s="198">
        <f t="shared" si="46"/>
        <v>22760</v>
      </c>
      <c r="T100" s="198">
        <f t="shared" si="46"/>
        <v>0</v>
      </c>
      <c r="U100" s="198">
        <f>SUM(U101:U105)</f>
        <v>3500</v>
      </c>
      <c r="V100" s="198">
        <f t="shared" ref="V100" si="47">SUM(V101:V105)</f>
        <v>19260</v>
      </c>
    </row>
    <row r="101" spans="1:22" s="163" customFormat="1" ht="60">
      <c r="A101" s="202">
        <v>1</v>
      </c>
      <c r="B101" s="208" t="s">
        <v>623</v>
      </c>
      <c r="C101" s="202" t="s">
        <v>624</v>
      </c>
      <c r="D101" s="201"/>
      <c r="E101" s="209" t="s">
        <v>469</v>
      </c>
      <c r="F101" s="209" t="s">
        <v>625</v>
      </c>
      <c r="G101" s="203">
        <f t="shared" si="12"/>
        <v>0</v>
      </c>
      <c r="H101" s="203"/>
      <c r="I101" s="203"/>
      <c r="J101" s="203"/>
      <c r="K101" s="203">
        <f t="shared" si="13"/>
        <v>0</v>
      </c>
      <c r="L101" s="203"/>
      <c r="M101" s="203"/>
      <c r="N101" s="203"/>
      <c r="O101" s="203">
        <f t="shared" si="38"/>
        <v>0</v>
      </c>
      <c r="P101" s="203"/>
      <c r="Q101" s="203"/>
      <c r="R101" s="203"/>
      <c r="S101" s="203">
        <f t="shared" si="37"/>
        <v>5420</v>
      </c>
      <c r="T101" s="203"/>
      <c r="U101" s="203">
        <v>0</v>
      </c>
      <c r="V101" s="203">
        <v>5420</v>
      </c>
    </row>
    <row r="102" spans="1:22" s="163" customFormat="1" ht="60">
      <c r="A102" s="202">
        <v>2</v>
      </c>
      <c r="B102" s="208" t="s">
        <v>626</v>
      </c>
      <c r="C102" s="202" t="s">
        <v>627</v>
      </c>
      <c r="D102" s="201"/>
      <c r="E102" s="209" t="s">
        <v>469</v>
      </c>
      <c r="F102" s="209" t="s">
        <v>628</v>
      </c>
      <c r="G102" s="203">
        <f t="shared" si="12"/>
        <v>0</v>
      </c>
      <c r="H102" s="203"/>
      <c r="I102" s="203"/>
      <c r="J102" s="203"/>
      <c r="K102" s="203">
        <f t="shared" si="13"/>
        <v>0</v>
      </c>
      <c r="L102" s="203"/>
      <c r="M102" s="203"/>
      <c r="N102" s="203"/>
      <c r="O102" s="203">
        <f t="shared" si="38"/>
        <v>0</v>
      </c>
      <c r="P102" s="203"/>
      <c r="Q102" s="203"/>
      <c r="R102" s="203"/>
      <c r="S102" s="203">
        <f t="shared" si="37"/>
        <v>4070</v>
      </c>
      <c r="T102" s="203"/>
      <c r="U102" s="203">
        <v>0</v>
      </c>
      <c r="V102" s="203">
        <v>4070</v>
      </c>
    </row>
    <row r="103" spans="1:22" s="163" customFormat="1" ht="60">
      <c r="A103" s="202">
        <v>3</v>
      </c>
      <c r="B103" s="208" t="s">
        <v>629</v>
      </c>
      <c r="C103" s="202" t="s">
        <v>630</v>
      </c>
      <c r="D103" s="201"/>
      <c r="E103" s="209" t="s">
        <v>469</v>
      </c>
      <c r="F103" s="209" t="s">
        <v>631</v>
      </c>
      <c r="G103" s="203">
        <f t="shared" ref="G103:G171" si="48">SUM(H103:J103)</f>
        <v>0</v>
      </c>
      <c r="H103" s="203"/>
      <c r="I103" s="203"/>
      <c r="J103" s="203"/>
      <c r="K103" s="203">
        <f t="shared" ref="K103:K171" si="49">SUM(L103:N103)</f>
        <v>0</v>
      </c>
      <c r="L103" s="203"/>
      <c r="M103" s="203"/>
      <c r="N103" s="203"/>
      <c r="O103" s="203">
        <f t="shared" si="38"/>
        <v>0</v>
      </c>
      <c r="P103" s="203"/>
      <c r="Q103" s="203"/>
      <c r="R103" s="203"/>
      <c r="S103" s="203">
        <f t="shared" si="37"/>
        <v>6090</v>
      </c>
      <c r="T103" s="203"/>
      <c r="U103" s="203">
        <v>0</v>
      </c>
      <c r="V103" s="203">
        <v>6090</v>
      </c>
    </row>
    <row r="104" spans="1:22" s="163" customFormat="1" ht="60">
      <c r="A104" s="202">
        <v>4</v>
      </c>
      <c r="B104" s="208" t="s">
        <v>632</v>
      </c>
      <c r="C104" s="202" t="s">
        <v>633</v>
      </c>
      <c r="D104" s="201"/>
      <c r="E104" s="209" t="s">
        <v>469</v>
      </c>
      <c r="F104" s="209" t="s">
        <v>634</v>
      </c>
      <c r="G104" s="203">
        <f t="shared" si="48"/>
        <v>0</v>
      </c>
      <c r="H104" s="203"/>
      <c r="I104" s="203"/>
      <c r="J104" s="203"/>
      <c r="K104" s="203">
        <f t="shared" si="49"/>
        <v>0</v>
      </c>
      <c r="L104" s="203"/>
      <c r="M104" s="203"/>
      <c r="N104" s="203"/>
      <c r="O104" s="203">
        <f t="shared" si="38"/>
        <v>0</v>
      </c>
      <c r="P104" s="203"/>
      <c r="Q104" s="203"/>
      <c r="R104" s="203"/>
      <c r="S104" s="203">
        <f t="shared" si="37"/>
        <v>3680</v>
      </c>
      <c r="T104" s="203"/>
      <c r="U104" s="203">
        <v>0</v>
      </c>
      <c r="V104" s="203">
        <v>3680</v>
      </c>
    </row>
    <row r="105" spans="1:22" s="163" customFormat="1" ht="60">
      <c r="A105" s="202">
        <v>5</v>
      </c>
      <c r="B105" s="208" t="s">
        <v>635</v>
      </c>
      <c r="C105" s="202" t="s">
        <v>636</v>
      </c>
      <c r="D105" s="201"/>
      <c r="E105" s="209"/>
      <c r="F105" s="209" t="s">
        <v>637</v>
      </c>
      <c r="G105" s="203">
        <f t="shared" si="48"/>
        <v>0</v>
      </c>
      <c r="H105" s="203"/>
      <c r="I105" s="203"/>
      <c r="J105" s="203"/>
      <c r="K105" s="203">
        <f t="shared" si="49"/>
        <v>0</v>
      </c>
      <c r="L105" s="203"/>
      <c r="M105" s="203"/>
      <c r="N105" s="203"/>
      <c r="O105" s="203">
        <f t="shared" si="38"/>
        <v>0</v>
      </c>
      <c r="P105" s="203"/>
      <c r="Q105" s="203"/>
      <c r="R105" s="203"/>
      <c r="S105" s="203">
        <f t="shared" si="37"/>
        <v>3500</v>
      </c>
      <c r="T105" s="203"/>
      <c r="U105" s="203">
        <v>3500</v>
      </c>
      <c r="V105" s="203">
        <v>0</v>
      </c>
    </row>
    <row r="106" spans="1:22" s="163" customFormat="1">
      <c r="A106" s="222" t="s">
        <v>274</v>
      </c>
      <c r="B106" s="223" t="s">
        <v>331</v>
      </c>
      <c r="C106" s="223"/>
      <c r="D106" s="201"/>
      <c r="E106" s="209"/>
      <c r="F106" s="209"/>
      <c r="G106" s="198">
        <f t="shared" ref="G106:V106" si="50">G107+G108</f>
        <v>0</v>
      </c>
      <c r="H106" s="198">
        <f t="shared" si="50"/>
        <v>0</v>
      </c>
      <c r="I106" s="198">
        <f t="shared" si="50"/>
        <v>0</v>
      </c>
      <c r="J106" s="198">
        <f t="shared" si="50"/>
        <v>0</v>
      </c>
      <c r="K106" s="198">
        <f t="shared" si="50"/>
        <v>0</v>
      </c>
      <c r="L106" s="198">
        <f t="shared" si="50"/>
        <v>0</v>
      </c>
      <c r="M106" s="198">
        <f t="shared" si="50"/>
        <v>0</v>
      </c>
      <c r="N106" s="198">
        <f t="shared" si="50"/>
        <v>0</v>
      </c>
      <c r="O106" s="203">
        <f t="shared" si="38"/>
        <v>0</v>
      </c>
      <c r="P106" s="198">
        <f t="shared" si="50"/>
        <v>0</v>
      </c>
      <c r="Q106" s="198">
        <f t="shared" si="50"/>
        <v>0</v>
      </c>
      <c r="R106" s="198">
        <f t="shared" si="50"/>
        <v>0</v>
      </c>
      <c r="S106" s="198">
        <f t="shared" si="50"/>
        <v>12920</v>
      </c>
      <c r="T106" s="198">
        <f t="shared" si="50"/>
        <v>0</v>
      </c>
      <c r="U106" s="198">
        <f t="shared" si="50"/>
        <v>6700</v>
      </c>
      <c r="V106" s="198">
        <f t="shared" si="50"/>
        <v>6220</v>
      </c>
    </row>
    <row r="107" spans="1:22" s="163" customFormat="1">
      <c r="A107" s="195">
        <v>1</v>
      </c>
      <c r="B107" s="196" t="s">
        <v>391</v>
      </c>
      <c r="C107" s="206"/>
      <c r="D107" s="207"/>
      <c r="E107" s="207"/>
      <c r="F107" s="201"/>
      <c r="G107" s="198">
        <f t="shared" si="48"/>
        <v>0</v>
      </c>
      <c r="H107" s="198"/>
      <c r="I107" s="198"/>
      <c r="J107" s="198"/>
      <c r="K107" s="198">
        <f t="shared" si="49"/>
        <v>0</v>
      </c>
      <c r="L107" s="198"/>
      <c r="M107" s="198"/>
      <c r="N107" s="198"/>
      <c r="O107" s="203">
        <f t="shared" si="38"/>
        <v>0</v>
      </c>
      <c r="P107" s="198"/>
      <c r="Q107" s="198"/>
      <c r="R107" s="198"/>
      <c r="S107" s="198">
        <f t="shared" ref="S107:S109" si="51">SUM(T107:V107)</f>
        <v>0</v>
      </c>
      <c r="T107" s="198"/>
      <c r="U107" s="198"/>
      <c r="V107" s="198"/>
    </row>
    <row r="108" spans="1:22" s="163" customFormat="1">
      <c r="A108" s="195">
        <v>2</v>
      </c>
      <c r="B108" s="196" t="s">
        <v>392</v>
      </c>
      <c r="C108" s="206"/>
      <c r="D108" s="207"/>
      <c r="E108" s="207"/>
      <c r="F108" s="201"/>
      <c r="G108" s="198">
        <f t="shared" ref="G108:V108" si="52">G109+G110</f>
        <v>0</v>
      </c>
      <c r="H108" s="198">
        <f t="shared" si="52"/>
        <v>0</v>
      </c>
      <c r="I108" s="198">
        <f t="shared" si="52"/>
        <v>0</v>
      </c>
      <c r="J108" s="198">
        <f t="shared" si="52"/>
        <v>0</v>
      </c>
      <c r="K108" s="198">
        <f t="shared" si="52"/>
        <v>0</v>
      </c>
      <c r="L108" s="198">
        <f t="shared" si="52"/>
        <v>0</v>
      </c>
      <c r="M108" s="198">
        <f t="shared" si="52"/>
        <v>0</v>
      </c>
      <c r="N108" s="198">
        <f t="shared" si="52"/>
        <v>0</v>
      </c>
      <c r="O108" s="203">
        <f t="shared" si="38"/>
        <v>0</v>
      </c>
      <c r="P108" s="198">
        <f t="shared" si="52"/>
        <v>0</v>
      </c>
      <c r="Q108" s="198">
        <f t="shared" si="52"/>
        <v>0</v>
      </c>
      <c r="R108" s="198">
        <f t="shared" si="52"/>
        <v>0</v>
      </c>
      <c r="S108" s="198">
        <f t="shared" si="52"/>
        <v>12920</v>
      </c>
      <c r="T108" s="198">
        <f t="shared" si="52"/>
        <v>0</v>
      </c>
      <c r="U108" s="198">
        <f t="shared" si="52"/>
        <v>6700</v>
      </c>
      <c r="V108" s="198">
        <f t="shared" si="52"/>
        <v>6220</v>
      </c>
    </row>
    <row r="109" spans="1:22" s="163" customFormat="1" ht="42.75">
      <c r="A109" s="195" t="s">
        <v>393</v>
      </c>
      <c r="B109" s="196" t="s">
        <v>394</v>
      </c>
      <c r="C109" s="206"/>
      <c r="D109" s="207"/>
      <c r="E109" s="207"/>
      <c r="F109" s="201"/>
      <c r="G109" s="198">
        <f t="shared" si="48"/>
        <v>0</v>
      </c>
      <c r="H109" s="198"/>
      <c r="I109" s="198"/>
      <c r="J109" s="198"/>
      <c r="K109" s="198">
        <f t="shared" si="49"/>
        <v>0</v>
      </c>
      <c r="L109" s="198"/>
      <c r="M109" s="198"/>
      <c r="N109" s="198"/>
      <c r="O109" s="203">
        <f t="shared" si="38"/>
        <v>0</v>
      </c>
      <c r="P109" s="198"/>
      <c r="Q109" s="198"/>
      <c r="R109" s="198"/>
      <c r="S109" s="198">
        <f t="shared" si="51"/>
        <v>0</v>
      </c>
      <c r="T109" s="198"/>
      <c r="U109" s="198"/>
      <c r="V109" s="198"/>
    </row>
    <row r="110" spans="1:22" s="163" customFormat="1" ht="28.5">
      <c r="A110" s="195" t="s">
        <v>395</v>
      </c>
      <c r="B110" s="196" t="s">
        <v>396</v>
      </c>
      <c r="C110" s="206"/>
      <c r="D110" s="207"/>
      <c r="E110" s="207"/>
      <c r="F110" s="201"/>
      <c r="G110" s="198">
        <f t="shared" ref="G110:V110" si="53">SUM(G111:G114)</f>
        <v>0</v>
      </c>
      <c r="H110" s="198">
        <f t="shared" si="53"/>
        <v>0</v>
      </c>
      <c r="I110" s="198">
        <f t="shared" si="53"/>
        <v>0</v>
      </c>
      <c r="J110" s="198">
        <f t="shared" si="53"/>
        <v>0</v>
      </c>
      <c r="K110" s="198">
        <f t="shared" si="53"/>
        <v>0</v>
      </c>
      <c r="L110" s="198">
        <f t="shared" si="53"/>
        <v>0</v>
      </c>
      <c r="M110" s="198">
        <f t="shared" si="53"/>
        <v>0</v>
      </c>
      <c r="N110" s="198">
        <f t="shared" si="53"/>
        <v>0</v>
      </c>
      <c r="O110" s="203">
        <f t="shared" si="38"/>
        <v>0</v>
      </c>
      <c r="P110" s="198">
        <f t="shared" si="53"/>
        <v>0</v>
      </c>
      <c r="Q110" s="198">
        <f t="shared" si="53"/>
        <v>0</v>
      </c>
      <c r="R110" s="198">
        <f t="shared" si="53"/>
        <v>0</v>
      </c>
      <c r="S110" s="198">
        <f t="shared" si="53"/>
        <v>12920</v>
      </c>
      <c r="T110" s="198">
        <f t="shared" si="53"/>
        <v>0</v>
      </c>
      <c r="U110" s="198">
        <f t="shared" si="53"/>
        <v>6700</v>
      </c>
      <c r="V110" s="198">
        <f t="shared" si="53"/>
        <v>6220</v>
      </c>
    </row>
    <row r="111" spans="1:22" s="163" customFormat="1" ht="60">
      <c r="A111" s="202">
        <v>1</v>
      </c>
      <c r="B111" s="208" t="s">
        <v>638</v>
      </c>
      <c r="C111" s="202" t="s">
        <v>639</v>
      </c>
      <c r="D111" s="201"/>
      <c r="E111" s="209" t="s">
        <v>469</v>
      </c>
      <c r="F111" s="209" t="s">
        <v>640</v>
      </c>
      <c r="G111" s="203">
        <f t="shared" si="48"/>
        <v>0</v>
      </c>
      <c r="H111" s="203"/>
      <c r="I111" s="203"/>
      <c r="J111" s="203"/>
      <c r="K111" s="203">
        <f t="shared" si="49"/>
        <v>0</v>
      </c>
      <c r="L111" s="203"/>
      <c r="M111" s="203"/>
      <c r="N111" s="203"/>
      <c r="O111" s="203">
        <f t="shared" si="38"/>
        <v>0</v>
      </c>
      <c r="P111" s="203"/>
      <c r="Q111" s="203"/>
      <c r="R111" s="203"/>
      <c r="S111" s="203">
        <f t="shared" si="37"/>
        <v>4700</v>
      </c>
      <c r="T111" s="203"/>
      <c r="U111" s="203">
        <v>4700</v>
      </c>
      <c r="V111" s="203">
        <v>0</v>
      </c>
    </row>
    <row r="112" spans="1:22" s="163" customFormat="1" ht="60">
      <c r="A112" s="202">
        <v>2</v>
      </c>
      <c r="B112" s="208" t="s">
        <v>641</v>
      </c>
      <c r="C112" s="202" t="s">
        <v>642</v>
      </c>
      <c r="D112" s="201"/>
      <c r="E112" s="209" t="s">
        <v>469</v>
      </c>
      <c r="F112" s="209" t="s">
        <v>643</v>
      </c>
      <c r="G112" s="203">
        <f t="shared" si="48"/>
        <v>0</v>
      </c>
      <c r="H112" s="203"/>
      <c r="I112" s="203"/>
      <c r="J112" s="203"/>
      <c r="K112" s="203">
        <f t="shared" si="49"/>
        <v>0</v>
      </c>
      <c r="L112" s="203"/>
      <c r="M112" s="203"/>
      <c r="N112" s="203"/>
      <c r="O112" s="203">
        <f t="shared" si="38"/>
        <v>0</v>
      </c>
      <c r="P112" s="203"/>
      <c r="Q112" s="203"/>
      <c r="R112" s="203"/>
      <c r="S112" s="203">
        <f t="shared" si="37"/>
        <v>2000</v>
      </c>
      <c r="T112" s="203"/>
      <c r="U112" s="203">
        <v>2000</v>
      </c>
      <c r="V112" s="203">
        <v>0</v>
      </c>
    </row>
    <row r="113" spans="1:22" s="163" customFormat="1" ht="60">
      <c r="A113" s="202">
        <v>3</v>
      </c>
      <c r="B113" s="208" t="s">
        <v>644</v>
      </c>
      <c r="C113" s="202" t="s">
        <v>645</v>
      </c>
      <c r="D113" s="201"/>
      <c r="E113" s="209" t="s">
        <v>469</v>
      </c>
      <c r="F113" s="209" t="s">
        <v>646</v>
      </c>
      <c r="G113" s="203">
        <f t="shared" si="48"/>
        <v>0</v>
      </c>
      <c r="H113" s="203"/>
      <c r="I113" s="203"/>
      <c r="J113" s="203"/>
      <c r="K113" s="203">
        <f t="shared" si="49"/>
        <v>0</v>
      </c>
      <c r="L113" s="203"/>
      <c r="M113" s="203"/>
      <c r="N113" s="203"/>
      <c r="O113" s="203">
        <f t="shared" si="38"/>
        <v>0</v>
      </c>
      <c r="P113" s="203"/>
      <c r="Q113" s="203"/>
      <c r="R113" s="203"/>
      <c r="S113" s="203">
        <f t="shared" si="37"/>
        <v>4220</v>
      </c>
      <c r="T113" s="203"/>
      <c r="U113" s="203">
        <v>0</v>
      </c>
      <c r="V113" s="203">
        <v>4220</v>
      </c>
    </row>
    <row r="114" spans="1:22" s="163" customFormat="1" ht="60">
      <c r="A114" s="202">
        <v>4</v>
      </c>
      <c r="B114" s="208" t="s">
        <v>647</v>
      </c>
      <c r="C114" s="202" t="s">
        <v>648</v>
      </c>
      <c r="D114" s="201"/>
      <c r="E114" s="209"/>
      <c r="F114" s="209" t="s">
        <v>649</v>
      </c>
      <c r="G114" s="203">
        <f t="shared" si="48"/>
        <v>0</v>
      </c>
      <c r="H114" s="203"/>
      <c r="I114" s="203"/>
      <c r="J114" s="203"/>
      <c r="K114" s="203">
        <f t="shared" si="49"/>
        <v>0</v>
      </c>
      <c r="L114" s="203"/>
      <c r="M114" s="203"/>
      <c r="N114" s="203"/>
      <c r="O114" s="203">
        <f t="shared" si="38"/>
        <v>0</v>
      </c>
      <c r="P114" s="203"/>
      <c r="Q114" s="203"/>
      <c r="R114" s="203"/>
      <c r="S114" s="203">
        <f t="shared" si="37"/>
        <v>2000</v>
      </c>
      <c r="T114" s="203"/>
      <c r="U114" s="203">
        <v>0</v>
      </c>
      <c r="V114" s="203">
        <v>2000</v>
      </c>
    </row>
    <row r="115" spans="1:22" s="163" customFormat="1">
      <c r="A115" s="222" t="s">
        <v>440</v>
      </c>
      <c r="B115" s="223" t="s">
        <v>338</v>
      </c>
      <c r="C115" s="223"/>
      <c r="D115" s="201"/>
      <c r="E115" s="209"/>
      <c r="F115" s="209"/>
      <c r="G115" s="198">
        <f t="shared" ref="G115:V115" si="54">G116+G117</f>
        <v>0</v>
      </c>
      <c r="H115" s="198">
        <f t="shared" si="54"/>
        <v>0</v>
      </c>
      <c r="I115" s="198">
        <f t="shared" si="54"/>
        <v>0</v>
      </c>
      <c r="J115" s="198">
        <f t="shared" si="54"/>
        <v>0</v>
      </c>
      <c r="K115" s="198">
        <f t="shared" si="54"/>
        <v>0</v>
      </c>
      <c r="L115" s="198">
        <f t="shared" si="54"/>
        <v>0</v>
      </c>
      <c r="M115" s="198">
        <f t="shared" si="54"/>
        <v>0</v>
      </c>
      <c r="N115" s="198">
        <f t="shared" si="54"/>
        <v>0</v>
      </c>
      <c r="O115" s="203">
        <f t="shared" si="38"/>
        <v>0</v>
      </c>
      <c r="P115" s="198">
        <f t="shared" si="54"/>
        <v>0</v>
      </c>
      <c r="Q115" s="198">
        <f t="shared" si="54"/>
        <v>0</v>
      </c>
      <c r="R115" s="198">
        <f t="shared" si="54"/>
        <v>0</v>
      </c>
      <c r="S115" s="198">
        <f t="shared" si="54"/>
        <v>12120</v>
      </c>
      <c r="T115" s="198">
        <f t="shared" si="54"/>
        <v>0</v>
      </c>
      <c r="U115" s="198">
        <f t="shared" si="54"/>
        <v>0</v>
      </c>
      <c r="V115" s="198">
        <f t="shared" si="54"/>
        <v>12120</v>
      </c>
    </row>
    <row r="116" spans="1:22" s="163" customFormat="1">
      <c r="A116" s="195">
        <v>1</v>
      </c>
      <c r="B116" s="196" t="s">
        <v>391</v>
      </c>
      <c r="C116" s="206"/>
      <c r="D116" s="207"/>
      <c r="E116" s="207"/>
      <c r="F116" s="201"/>
      <c r="G116" s="198">
        <f t="shared" si="48"/>
        <v>0</v>
      </c>
      <c r="H116" s="198"/>
      <c r="I116" s="198"/>
      <c r="J116" s="198"/>
      <c r="K116" s="198">
        <f t="shared" si="49"/>
        <v>0</v>
      </c>
      <c r="L116" s="198"/>
      <c r="M116" s="198"/>
      <c r="N116" s="198"/>
      <c r="O116" s="203">
        <f t="shared" si="38"/>
        <v>0</v>
      </c>
      <c r="P116" s="198"/>
      <c r="Q116" s="198"/>
      <c r="R116" s="198"/>
      <c r="S116" s="198">
        <f t="shared" ref="S116:S118" si="55">SUM(T116:V116)</f>
        <v>0</v>
      </c>
      <c r="T116" s="198"/>
      <c r="U116" s="198"/>
      <c r="V116" s="198"/>
    </row>
    <row r="117" spans="1:22" s="163" customFormat="1">
      <c r="A117" s="195">
        <v>2</v>
      </c>
      <c r="B117" s="196" t="s">
        <v>392</v>
      </c>
      <c r="C117" s="206"/>
      <c r="D117" s="207"/>
      <c r="E117" s="207"/>
      <c r="F117" s="201"/>
      <c r="G117" s="198">
        <f t="shared" ref="G117:V117" si="56">G118+G119</f>
        <v>0</v>
      </c>
      <c r="H117" s="198">
        <f t="shared" si="56"/>
        <v>0</v>
      </c>
      <c r="I117" s="198">
        <f t="shared" si="56"/>
        <v>0</v>
      </c>
      <c r="J117" s="198">
        <f t="shared" si="56"/>
        <v>0</v>
      </c>
      <c r="K117" s="198">
        <f t="shared" si="56"/>
        <v>0</v>
      </c>
      <c r="L117" s="198">
        <f t="shared" si="56"/>
        <v>0</v>
      </c>
      <c r="M117" s="198">
        <f t="shared" si="56"/>
        <v>0</v>
      </c>
      <c r="N117" s="198">
        <f t="shared" si="56"/>
        <v>0</v>
      </c>
      <c r="O117" s="203">
        <f t="shared" si="38"/>
        <v>0</v>
      </c>
      <c r="P117" s="198">
        <f t="shared" si="56"/>
        <v>0</v>
      </c>
      <c r="Q117" s="198">
        <f t="shared" si="56"/>
        <v>0</v>
      </c>
      <c r="R117" s="198">
        <f t="shared" si="56"/>
        <v>0</v>
      </c>
      <c r="S117" s="198">
        <f t="shared" si="56"/>
        <v>12120</v>
      </c>
      <c r="T117" s="198">
        <f t="shared" si="56"/>
        <v>0</v>
      </c>
      <c r="U117" s="198">
        <f t="shared" si="56"/>
        <v>0</v>
      </c>
      <c r="V117" s="198">
        <f t="shared" si="56"/>
        <v>12120</v>
      </c>
    </row>
    <row r="118" spans="1:22" s="163" customFormat="1" ht="42.75">
      <c r="A118" s="195" t="s">
        <v>393</v>
      </c>
      <c r="B118" s="196" t="s">
        <v>394</v>
      </c>
      <c r="C118" s="206"/>
      <c r="D118" s="207"/>
      <c r="E118" s="207"/>
      <c r="F118" s="201"/>
      <c r="G118" s="198">
        <f t="shared" si="48"/>
        <v>0</v>
      </c>
      <c r="H118" s="198"/>
      <c r="I118" s="198"/>
      <c r="J118" s="198"/>
      <c r="K118" s="198">
        <f t="shared" si="49"/>
        <v>0</v>
      </c>
      <c r="L118" s="198"/>
      <c r="M118" s="198"/>
      <c r="N118" s="198"/>
      <c r="O118" s="203">
        <f t="shared" si="38"/>
        <v>0</v>
      </c>
      <c r="P118" s="198"/>
      <c r="Q118" s="198"/>
      <c r="R118" s="198"/>
      <c r="S118" s="198">
        <f t="shared" si="55"/>
        <v>0</v>
      </c>
      <c r="T118" s="198"/>
      <c r="U118" s="198"/>
      <c r="V118" s="198"/>
    </row>
    <row r="119" spans="1:22" s="163" customFormat="1" ht="28.5">
      <c r="A119" s="195" t="s">
        <v>395</v>
      </c>
      <c r="B119" s="196" t="s">
        <v>396</v>
      </c>
      <c r="C119" s="206"/>
      <c r="D119" s="207"/>
      <c r="E119" s="207"/>
      <c r="F119" s="201"/>
      <c r="G119" s="198">
        <f t="shared" ref="G119:V119" si="57">SUM(G120:G123)</f>
        <v>0</v>
      </c>
      <c r="H119" s="198">
        <f t="shared" si="57"/>
        <v>0</v>
      </c>
      <c r="I119" s="198">
        <f t="shared" si="57"/>
        <v>0</v>
      </c>
      <c r="J119" s="198">
        <f t="shared" si="57"/>
        <v>0</v>
      </c>
      <c r="K119" s="198">
        <f t="shared" si="57"/>
        <v>0</v>
      </c>
      <c r="L119" s="198">
        <f t="shared" si="57"/>
        <v>0</v>
      </c>
      <c r="M119" s="198">
        <f t="shared" si="57"/>
        <v>0</v>
      </c>
      <c r="N119" s="198">
        <f t="shared" si="57"/>
        <v>0</v>
      </c>
      <c r="O119" s="203">
        <f t="shared" si="38"/>
        <v>0</v>
      </c>
      <c r="P119" s="198">
        <f t="shared" si="57"/>
        <v>0</v>
      </c>
      <c r="Q119" s="198">
        <f t="shared" si="57"/>
        <v>0</v>
      </c>
      <c r="R119" s="198">
        <f t="shared" si="57"/>
        <v>0</v>
      </c>
      <c r="S119" s="198">
        <f t="shared" si="57"/>
        <v>12120</v>
      </c>
      <c r="T119" s="198">
        <f t="shared" si="57"/>
        <v>0</v>
      </c>
      <c r="U119" s="198">
        <f t="shared" si="57"/>
        <v>0</v>
      </c>
      <c r="V119" s="198">
        <f t="shared" si="57"/>
        <v>12120</v>
      </c>
    </row>
    <row r="120" spans="1:22" s="163" customFormat="1" ht="60">
      <c r="A120" s="202">
        <v>1</v>
      </c>
      <c r="B120" s="208" t="s">
        <v>650</v>
      </c>
      <c r="C120" s="202" t="s">
        <v>651</v>
      </c>
      <c r="D120" s="201"/>
      <c r="E120" s="209" t="s">
        <v>469</v>
      </c>
      <c r="F120" s="209" t="s">
        <v>652</v>
      </c>
      <c r="G120" s="203">
        <f t="shared" si="48"/>
        <v>0</v>
      </c>
      <c r="H120" s="203"/>
      <c r="I120" s="203"/>
      <c r="J120" s="203"/>
      <c r="K120" s="203">
        <f t="shared" si="49"/>
        <v>0</v>
      </c>
      <c r="L120" s="203"/>
      <c r="M120" s="203"/>
      <c r="N120" s="203"/>
      <c r="O120" s="203">
        <f t="shared" si="38"/>
        <v>0</v>
      </c>
      <c r="P120" s="203"/>
      <c r="Q120" s="203"/>
      <c r="R120" s="203"/>
      <c r="S120" s="203">
        <f t="shared" si="37"/>
        <v>3000</v>
      </c>
      <c r="T120" s="203"/>
      <c r="U120" s="203">
        <v>0</v>
      </c>
      <c r="V120" s="203">
        <v>3000</v>
      </c>
    </row>
    <row r="121" spans="1:22" s="163" customFormat="1" ht="60">
      <c r="A121" s="202">
        <v>2</v>
      </c>
      <c r="B121" s="208" t="s">
        <v>653</v>
      </c>
      <c r="C121" s="202" t="s">
        <v>651</v>
      </c>
      <c r="D121" s="201"/>
      <c r="E121" s="209" t="s">
        <v>469</v>
      </c>
      <c r="F121" s="209" t="s">
        <v>654</v>
      </c>
      <c r="G121" s="203">
        <f t="shared" si="48"/>
        <v>0</v>
      </c>
      <c r="H121" s="203"/>
      <c r="I121" s="203"/>
      <c r="J121" s="203"/>
      <c r="K121" s="203">
        <f t="shared" si="49"/>
        <v>0</v>
      </c>
      <c r="L121" s="203"/>
      <c r="M121" s="203"/>
      <c r="N121" s="203"/>
      <c r="O121" s="203">
        <f t="shared" si="38"/>
        <v>0</v>
      </c>
      <c r="P121" s="203"/>
      <c r="Q121" s="203"/>
      <c r="R121" s="203"/>
      <c r="S121" s="203">
        <f t="shared" si="37"/>
        <v>3200</v>
      </c>
      <c r="T121" s="203"/>
      <c r="U121" s="203">
        <v>0</v>
      </c>
      <c r="V121" s="203">
        <v>3200</v>
      </c>
    </row>
    <row r="122" spans="1:22" s="163" customFormat="1" ht="60">
      <c r="A122" s="202">
        <v>3</v>
      </c>
      <c r="B122" s="208" t="s">
        <v>655</v>
      </c>
      <c r="C122" s="202" t="s">
        <v>656</v>
      </c>
      <c r="D122" s="201"/>
      <c r="E122" s="209" t="s">
        <v>469</v>
      </c>
      <c r="F122" s="209" t="s">
        <v>657</v>
      </c>
      <c r="G122" s="203">
        <f t="shared" si="48"/>
        <v>0</v>
      </c>
      <c r="H122" s="203"/>
      <c r="I122" s="203"/>
      <c r="J122" s="203"/>
      <c r="K122" s="203">
        <f t="shared" si="49"/>
        <v>0</v>
      </c>
      <c r="L122" s="203"/>
      <c r="M122" s="203"/>
      <c r="N122" s="203"/>
      <c r="O122" s="203">
        <f t="shared" si="38"/>
        <v>0</v>
      </c>
      <c r="P122" s="203"/>
      <c r="Q122" s="203"/>
      <c r="R122" s="203"/>
      <c r="S122" s="203">
        <f t="shared" si="37"/>
        <v>2800</v>
      </c>
      <c r="T122" s="203"/>
      <c r="U122" s="203">
        <v>0</v>
      </c>
      <c r="V122" s="203">
        <v>2800</v>
      </c>
    </row>
    <row r="123" spans="1:22" s="163" customFormat="1" ht="60">
      <c r="A123" s="202">
        <v>4</v>
      </c>
      <c r="B123" s="208" t="s">
        <v>658</v>
      </c>
      <c r="C123" s="202" t="s">
        <v>659</v>
      </c>
      <c r="D123" s="201"/>
      <c r="E123" s="209"/>
      <c r="F123" s="209" t="s">
        <v>660</v>
      </c>
      <c r="G123" s="203">
        <f t="shared" si="48"/>
        <v>0</v>
      </c>
      <c r="H123" s="203"/>
      <c r="I123" s="203"/>
      <c r="J123" s="203"/>
      <c r="K123" s="203">
        <f t="shared" si="49"/>
        <v>0</v>
      </c>
      <c r="L123" s="203"/>
      <c r="M123" s="203"/>
      <c r="N123" s="203"/>
      <c r="O123" s="203">
        <f t="shared" si="38"/>
        <v>0</v>
      </c>
      <c r="P123" s="203"/>
      <c r="Q123" s="203"/>
      <c r="R123" s="203"/>
      <c r="S123" s="203">
        <f t="shared" si="37"/>
        <v>3120</v>
      </c>
      <c r="T123" s="203"/>
      <c r="U123" s="203">
        <v>0</v>
      </c>
      <c r="V123" s="203">
        <v>3120</v>
      </c>
    </row>
    <row r="124" spans="1:22" s="163" customFormat="1">
      <c r="A124" s="222" t="s">
        <v>441</v>
      </c>
      <c r="B124" s="223" t="s">
        <v>337</v>
      </c>
      <c r="C124" s="223"/>
      <c r="D124" s="201"/>
      <c r="E124" s="209"/>
      <c r="F124" s="209"/>
      <c r="G124" s="198">
        <f t="shared" ref="G124:V124" si="58">G125+G126</f>
        <v>0</v>
      </c>
      <c r="H124" s="198">
        <f t="shared" si="58"/>
        <v>0</v>
      </c>
      <c r="I124" s="198">
        <f t="shared" si="58"/>
        <v>0</v>
      </c>
      <c r="J124" s="198">
        <f t="shared" si="58"/>
        <v>0</v>
      </c>
      <c r="K124" s="198">
        <f t="shared" si="58"/>
        <v>0</v>
      </c>
      <c r="L124" s="198">
        <f t="shared" si="58"/>
        <v>0</v>
      </c>
      <c r="M124" s="198">
        <f t="shared" si="58"/>
        <v>0</v>
      </c>
      <c r="N124" s="198">
        <f t="shared" si="58"/>
        <v>0</v>
      </c>
      <c r="O124" s="203">
        <f t="shared" si="38"/>
        <v>0</v>
      </c>
      <c r="P124" s="198">
        <f t="shared" si="58"/>
        <v>0</v>
      </c>
      <c r="Q124" s="198">
        <f t="shared" si="58"/>
        <v>0</v>
      </c>
      <c r="R124" s="198">
        <f t="shared" si="58"/>
        <v>0</v>
      </c>
      <c r="S124" s="198">
        <f t="shared" si="58"/>
        <v>15350</v>
      </c>
      <c r="T124" s="198">
        <f t="shared" si="58"/>
        <v>0</v>
      </c>
      <c r="U124" s="198">
        <f t="shared" si="58"/>
        <v>3980</v>
      </c>
      <c r="V124" s="198">
        <f t="shared" si="58"/>
        <v>11370</v>
      </c>
    </row>
    <row r="125" spans="1:22" s="163" customFormat="1">
      <c r="A125" s="195">
        <v>1</v>
      </c>
      <c r="B125" s="196" t="s">
        <v>391</v>
      </c>
      <c r="C125" s="206"/>
      <c r="D125" s="207"/>
      <c r="E125" s="207"/>
      <c r="F125" s="201"/>
      <c r="G125" s="198">
        <f t="shared" si="48"/>
        <v>0</v>
      </c>
      <c r="H125" s="198"/>
      <c r="I125" s="198"/>
      <c r="J125" s="198"/>
      <c r="K125" s="198">
        <f t="shared" si="49"/>
        <v>0</v>
      </c>
      <c r="L125" s="198"/>
      <c r="M125" s="198"/>
      <c r="N125" s="198"/>
      <c r="O125" s="203">
        <f t="shared" si="38"/>
        <v>0</v>
      </c>
      <c r="P125" s="198"/>
      <c r="Q125" s="198"/>
      <c r="R125" s="198"/>
      <c r="S125" s="198">
        <f t="shared" ref="S125:S127" si="59">SUM(T125:V125)</f>
        <v>0</v>
      </c>
      <c r="T125" s="198"/>
      <c r="U125" s="198"/>
      <c r="V125" s="198"/>
    </row>
    <row r="126" spans="1:22" s="163" customFormat="1">
      <c r="A126" s="195">
        <v>2</v>
      </c>
      <c r="B126" s="196" t="s">
        <v>392</v>
      </c>
      <c r="C126" s="206"/>
      <c r="D126" s="207"/>
      <c r="E126" s="207"/>
      <c r="F126" s="201"/>
      <c r="G126" s="198">
        <f t="shared" ref="G126:V126" si="60">G127+G128</f>
        <v>0</v>
      </c>
      <c r="H126" s="198">
        <f t="shared" si="60"/>
        <v>0</v>
      </c>
      <c r="I126" s="198">
        <f t="shared" si="60"/>
        <v>0</v>
      </c>
      <c r="J126" s="198">
        <f t="shared" si="60"/>
        <v>0</v>
      </c>
      <c r="K126" s="198">
        <f t="shared" si="60"/>
        <v>0</v>
      </c>
      <c r="L126" s="198">
        <f t="shared" si="60"/>
        <v>0</v>
      </c>
      <c r="M126" s="198">
        <f t="shared" si="60"/>
        <v>0</v>
      </c>
      <c r="N126" s="198">
        <f t="shared" si="60"/>
        <v>0</v>
      </c>
      <c r="O126" s="203">
        <f t="shared" si="38"/>
        <v>0</v>
      </c>
      <c r="P126" s="198">
        <f t="shared" si="60"/>
        <v>0</v>
      </c>
      <c r="Q126" s="198">
        <f t="shared" si="60"/>
        <v>0</v>
      </c>
      <c r="R126" s="198">
        <f t="shared" si="60"/>
        <v>0</v>
      </c>
      <c r="S126" s="198">
        <f t="shared" si="60"/>
        <v>15350</v>
      </c>
      <c r="T126" s="198">
        <f t="shared" si="60"/>
        <v>0</v>
      </c>
      <c r="U126" s="198">
        <f t="shared" si="60"/>
        <v>3980</v>
      </c>
      <c r="V126" s="198">
        <f t="shared" si="60"/>
        <v>11370</v>
      </c>
    </row>
    <row r="127" spans="1:22" s="163" customFormat="1" ht="42.75">
      <c r="A127" s="195" t="s">
        <v>393</v>
      </c>
      <c r="B127" s="196" t="s">
        <v>394</v>
      </c>
      <c r="C127" s="206"/>
      <c r="D127" s="207"/>
      <c r="E127" s="207"/>
      <c r="F127" s="201"/>
      <c r="G127" s="198">
        <f t="shared" si="48"/>
        <v>0</v>
      </c>
      <c r="H127" s="198"/>
      <c r="I127" s="198"/>
      <c r="J127" s="198"/>
      <c r="K127" s="198">
        <f t="shared" si="49"/>
        <v>0</v>
      </c>
      <c r="L127" s="198"/>
      <c r="M127" s="198"/>
      <c r="N127" s="198"/>
      <c r="O127" s="203">
        <f t="shared" si="38"/>
        <v>0</v>
      </c>
      <c r="P127" s="198"/>
      <c r="Q127" s="198"/>
      <c r="R127" s="198"/>
      <c r="S127" s="198">
        <f t="shared" si="59"/>
        <v>0</v>
      </c>
      <c r="T127" s="198"/>
      <c r="U127" s="198"/>
      <c r="V127" s="198"/>
    </row>
    <row r="128" spans="1:22" s="163" customFormat="1" ht="28.5">
      <c r="A128" s="195" t="s">
        <v>395</v>
      </c>
      <c r="B128" s="196" t="s">
        <v>396</v>
      </c>
      <c r="C128" s="206"/>
      <c r="D128" s="207"/>
      <c r="E128" s="207"/>
      <c r="F128" s="201"/>
      <c r="G128" s="198">
        <f t="shared" ref="G128:V128" si="61">SUM(G129:G132)</f>
        <v>0</v>
      </c>
      <c r="H128" s="198">
        <f t="shared" si="61"/>
        <v>0</v>
      </c>
      <c r="I128" s="198">
        <f t="shared" si="61"/>
        <v>0</v>
      </c>
      <c r="J128" s="198">
        <f t="shared" si="61"/>
        <v>0</v>
      </c>
      <c r="K128" s="198">
        <f t="shared" si="61"/>
        <v>0</v>
      </c>
      <c r="L128" s="198">
        <f t="shared" si="61"/>
        <v>0</v>
      </c>
      <c r="M128" s="198">
        <f t="shared" si="61"/>
        <v>0</v>
      </c>
      <c r="N128" s="198">
        <f t="shared" si="61"/>
        <v>0</v>
      </c>
      <c r="O128" s="203">
        <f t="shared" si="38"/>
        <v>0</v>
      </c>
      <c r="P128" s="198">
        <f t="shared" si="61"/>
        <v>0</v>
      </c>
      <c r="Q128" s="198">
        <f t="shared" si="61"/>
        <v>0</v>
      </c>
      <c r="R128" s="198">
        <f t="shared" si="61"/>
        <v>0</v>
      </c>
      <c r="S128" s="198">
        <f t="shared" si="61"/>
        <v>15350</v>
      </c>
      <c r="T128" s="198">
        <f t="shared" si="61"/>
        <v>0</v>
      </c>
      <c r="U128" s="198">
        <f t="shared" si="61"/>
        <v>3980</v>
      </c>
      <c r="V128" s="198">
        <f t="shared" si="61"/>
        <v>11370</v>
      </c>
    </row>
    <row r="129" spans="1:22" s="163" customFormat="1" ht="60">
      <c r="A129" s="202">
        <v>1</v>
      </c>
      <c r="B129" s="208" t="s">
        <v>661</v>
      </c>
      <c r="C129" s="202" t="s">
        <v>662</v>
      </c>
      <c r="D129" s="201"/>
      <c r="E129" s="209" t="s">
        <v>469</v>
      </c>
      <c r="F129" s="209" t="s">
        <v>663</v>
      </c>
      <c r="G129" s="203">
        <f t="shared" si="48"/>
        <v>0</v>
      </c>
      <c r="H129" s="203"/>
      <c r="I129" s="203"/>
      <c r="J129" s="203"/>
      <c r="K129" s="203">
        <f t="shared" si="49"/>
        <v>0</v>
      </c>
      <c r="L129" s="203"/>
      <c r="M129" s="203"/>
      <c r="N129" s="203"/>
      <c r="O129" s="203">
        <f t="shared" si="38"/>
        <v>0</v>
      </c>
      <c r="P129" s="203"/>
      <c r="Q129" s="203"/>
      <c r="R129" s="203"/>
      <c r="S129" s="203">
        <f t="shared" si="37"/>
        <v>3200</v>
      </c>
      <c r="T129" s="203"/>
      <c r="U129" s="203">
        <v>0</v>
      </c>
      <c r="V129" s="203">
        <v>3200</v>
      </c>
    </row>
    <row r="130" spans="1:22" s="163" customFormat="1" ht="60">
      <c r="A130" s="202">
        <v>2</v>
      </c>
      <c r="B130" s="208" t="s">
        <v>664</v>
      </c>
      <c r="C130" s="202" t="s">
        <v>665</v>
      </c>
      <c r="D130" s="201"/>
      <c r="E130" s="209" t="s">
        <v>469</v>
      </c>
      <c r="F130" s="209" t="s">
        <v>666</v>
      </c>
      <c r="G130" s="203">
        <f t="shared" si="48"/>
        <v>0</v>
      </c>
      <c r="H130" s="203"/>
      <c r="I130" s="203"/>
      <c r="J130" s="203"/>
      <c r="K130" s="203">
        <f t="shared" si="49"/>
        <v>0</v>
      </c>
      <c r="L130" s="203"/>
      <c r="M130" s="203"/>
      <c r="N130" s="203"/>
      <c r="O130" s="203">
        <f t="shared" si="38"/>
        <v>0</v>
      </c>
      <c r="P130" s="203"/>
      <c r="Q130" s="203"/>
      <c r="R130" s="203"/>
      <c r="S130" s="203">
        <f t="shared" si="37"/>
        <v>3980</v>
      </c>
      <c r="T130" s="203"/>
      <c r="U130" s="203">
        <v>3980</v>
      </c>
      <c r="V130" s="203">
        <v>0</v>
      </c>
    </row>
    <row r="131" spans="1:22" s="163" customFormat="1" ht="60">
      <c r="A131" s="202">
        <v>3</v>
      </c>
      <c r="B131" s="208" t="s">
        <v>667</v>
      </c>
      <c r="C131" s="202" t="s">
        <v>668</v>
      </c>
      <c r="D131" s="201"/>
      <c r="E131" s="209" t="s">
        <v>469</v>
      </c>
      <c r="F131" s="209" t="s">
        <v>669</v>
      </c>
      <c r="G131" s="203">
        <f t="shared" si="48"/>
        <v>0</v>
      </c>
      <c r="H131" s="203"/>
      <c r="I131" s="203"/>
      <c r="J131" s="203"/>
      <c r="K131" s="203">
        <f t="shared" si="49"/>
        <v>0</v>
      </c>
      <c r="L131" s="203"/>
      <c r="M131" s="203"/>
      <c r="N131" s="203"/>
      <c r="O131" s="203">
        <f t="shared" si="38"/>
        <v>0</v>
      </c>
      <c r="P131" s="203"/>
      <c r="Q131" s="203"/>
      <c r="R131" s="203"/>
      <c r="S131" s="203">
        <f t="shared" si="37"/>
        <v>4490</v>
      </c>
      <c r="T131" s="203"/>
      <c r="U131" s="203">
        <v>0</v>
      </c>
      <c r="V131" s="203">
        <v>4490</v>
      </c>
    </row>
    <row r="132" spans="1:22" s="163" customFormat="1" ht="75">
      <c r="A132" s="202">
        <v>4</v>
      </c>
      <c r="B132" s="208" t="s">
        <v>670</v>
      </c>
      <c r="C132" s="202" t="s">
        <v>671</v>
      </c>
      <c r="D132" s="201"/>
      <c r="E132" s="209"/>
      <c r="F132" s="209" t="s">
        <v>672</v>
      </c>
      <c r="G132" s="203">
        <f t="shared" si="48"/>
        <v>0</v>
      </c>
      <c r="H132" s="203"/>
      <c r="I132" s="203"/>
      <c r="J132" s="203"/>
      <c r="K132" s="203">
        <f t="shared" si="49"/>
        <v>0</v>
      </c>
      <c r="L132" s="203"/>
      <c r="M132" s="203"/>
      <c r="N132" s="203"/>
      <c r="O132" s="203">
        <f t="shared" si="38"/>
        <v>0</v>
      </c>
      <c r="P132" s="203"/>
      <c r="Q132" s="203"/>
      <c r="R132" s="203"/>
      <c r="S132" s="203">
        <f t="shared" si="37"/>
        <v>3680</v>
      </c>
      <c r="T132" s="203"/>
      <c r="U132" s="203">
        <v>0</v>
      </c>
      <c r="V132" s="203">
        <v>3680</v>
      </c>
    </row>
    <row r="133" spans="1:22" s="163" customFormat="1">
      <c r="A133" s="222" t="s">
        <v>442</v>
      </c>
      <c r="B133" s="223" t="s">
        <v>333</v>
      </c>
      <c r="C133" s="223"/>
      <c r="D133" s="201"/>
      <c r="E133" s="209"/>
      <c r="F133" s="209"/>
      <c r="G133" s="198">
        <f t="shared" ref="G133:V133" si="62">G134+G135</f>
        <v>0</v>
      </c>
      <c r="H133" s="198">
        <f t="shared" si="62"/>
        <v>0</v>
      </c>
      <c r="I133" s="198">
        <f t="shared" si="62"/>
        <v>0</v>
      </c>
      <c r="J133" s="198">
        <f t="shared" si="62"/>
        <v>0</v>
      </c>
      <c r="K133" s="198">
        <f t="shared" si="62"/>
        <v>0</v>
      </c>
      <c r="L133" s="198">
        <f t="shared" si="62"/>
        <v>0</v>
      </c>
      <c r="M133" s="198">
        <f t="shared" si="62"/>
        <v>0</v>
      </c>
      <c r="N133" s="198">
        <f t="shared" si="62"/>
        <v>0</v>
      </c>
      <c r="O133" s="203">
        <f t="shared" si="38"/>
        <v>0</v>
      </c>
      <c r="P133" s="198">
        <f t="shared" si="62"/>
        <v>0</v>
      </c>
      <c r="Q133" s="198">
        <f t="shared" si="62"/>
        <v>0</v>
      </c>
      <c r="R133" s="198">
        <f t="shared" si="62"/>
        <v>0</v>
      </c>
      <c r="S133" s="198">
        <f t="shared" si="62"/>
        <v>28500</v>
      </c>
      <c r="T133" s="198">
        <f t="shared" si="62"/>
        <v>0</v>
      </c>
      <c r="U133" s="198">
        <f t="shared" si="62"/>
        <v>9370</v>
      </c>
      <c r="V133" s="198">
        <f t="shared" si="62"/>
        <v>19130</v>
      </c>
    </row>
    <row r="134" spans="1:22" s="163" customFormat="1">
      <c r="A134" s="195">
        <v>1</v>
      </c>
      <c r="B134" s="196" t="s">
        <v>391</v>
      </c>
      <c r="C134" s="206"/>
      <c r="D134" s="207"/>
      <c r="E134" s="207"/>
      <c r="F134" s="201"/>
      <c r="G134" s="198">
        <f t="shared" si="48"/>
        <v>0</v>
      </c>
      <c r="H134" s="198"/>
      <c r="I134" s="198"/>
      <c r="J134" s="198"/>
      <c r="K134" s="198">
        <f t="shared" si="49"/>
        <v>0</v>
      </c>
      <c r="L134" s="198"/>
      <c r="M134" s="198"/>
      <c r="N134" s="198"/>
      <c r="O134" s="203">
        <f t="shared" si="38"/>
        <v>0</v>
      </c>
      <c r="P134" s="198"/>
      <c r="Q134" s="198"/>
      <c r="R134" s="198"/>
      <c r="S134" s="198">
        <f t="shared" ref="S134" si="63">SUM(T134:V134)</f>
        <v>0</v>
      </c>
      <c r="T134" s="198"/>
      <c r="U134" s="198"/>
      <c r="V134" s="198"/>
    </row>
    <row r="135" spans="1:22" s="163" customFormat="1">
      <c r="A135" s="195">
        <v>2</v>
      </c>
      <c r="B135" s="196" t="s">
        <v>392</v>
      </c>
      <c r="C135" s="206"/>
      <c r="D135" s="207"/>
      <c r="E135" s="207"/>
      <c r="F135" s="201"/>
      <c r="G135" s="198">
        <f t="shared" ref="G135:V135" si="64">G136+G137</f>
        <v>0</v>
      </c>
      <c r="H135" s="198">
        <f t="shared" si="64"/>
        <v>0</v>
      </c>
      <c r="I135" s="198">
        <f t="shared" si="64"/>
        <v>0</v>
      </c>
      <c r="J135" s="198">
        <f t="shared" si="64"/>
        <v>0</v>
      </c>
      <c r="K135" s="198">
        <f t="shared" si="64"/>
        <v>0</v>
      </c>
      <c r="L135" s="198">
        <f t="shared" si="64"/>
        <v>0</v>
      </c>
      <c r="M135" s="198">
        <f t="shared" si="64"/>
        <v>0</v>
      </c>
      <c r="N135" s="198">
        <f t="shared" si="64"/>
        <v>0</v>
      </c>
      <c r="O135" s="203">
        <f t="shared" si="38"/>
        <v>0</v>
      </c>
      <c r="P135" s="198">
        <f t="shared" si="64"/>
        <v>0</v>
      </c>
      <c r="Q135" s="198">
        <f t="shared" si="64"/>
        <v>0</v>
      </c>
      <c r="R135" s="198">
        <f t="shared" si="64"/>
        <v>0</v>
      </c>
      <c r="S135" s="198">
        <f t="shared" si="64"/>
        <v>28500</v>
      </c>
      <c r="T135" s="198">
        <f t="shared" si="64"/>
        <v>0</v>
      </c>
      <c r="U135" s="198">
        <f t="shared" si="64"/>
        <v>9370</v>
      </c>
      <c r="V135" s="198">
        <f t="shared" si="64"/>
        <v>19130</v>
      </c>
    </row>
    <row r="136" spans="1:22" s="163" customFormat="1" ht="42.75">
      <c r="A136" s="195" t="s">
        <v>393</v>
      </c>
      <c r="B136" s="196" t="s">
        <v>394</v>
      </c>
      <c r="C136" s="206"/>
      <c r="D136" s="207"/>
      <c r="E136" s="207"/>
      <c r="F136" s="201"/>
      <c r="G136" s="198">
        <f t="shared" si="48"/>
        <v>0</v>
      </c>
      <c r="H136" s="198"/>
      <c r="I136" s="198"/>
      <c r="J136" s="198"/>
      <c r="K136" s="198">
        <f t="shared" si="49"/>
        <v>0</v>
      </c>
      <c r="L136" s="198"/>
      <c r="M136" s="198"/>
      <c r="N136" s="198"/>
      <c r="O136" s="203">
        <f t="shared" si="38"/>
        <v>0</v>
      </c>
      <c r="P136" s="198"/>
      <c r="Q136" s="198"/>
      <c r="R136" s="198"/>
      <c r="S136" s="198">
        <f>SUM(T136:V136)</f>
        <v>0</v>
      </c>
      <c r="T136" s="198"/>
      <c r="U136" s="198"/>
      <c r="V136" s="198"/>
    </row>
    <row r="137" spans="1:22" s="163" customFormat="1" ht="28.5">
      <c r="A137" s="195" t="s">
        <v>395</v>
      </c>
      <c r="B137" s="196" t="s">
        <v>396</v>
      </c>
      <c r="C137" s="206"/>
      <c r="D137" s="207"/>
      <c r="E137" s="207"/>
      <c r="F137" s="201"/>
      <c r="G137" s="198">
        <f>SUM(G138:G147)</f>
        <v>0</v>
      </c>
      <c r="H137" s="198">
        <f t="shared" ref="H137:V137" si="65">SUM(H138:H147)</f>
        <v>0</v>
      </c>
      <c r="I137" s="198">
        <f t="shared" si="65"/>
        <v>0</v>
      </c>
      <c r="J137" s="198">
        <f t="shared" si="65"/>
        <v>0</v>
      </c>
      <c r="K137" s="198">
        <f t="shared" si="65"/>
        <v>0</v>
      </c>
      <c r="L137" s="198">
        <f t="shared" si="65"/>
        <v>0</v>
      </c>
      <c r="M137" s="198">
        <f t="shared" si="65"/>
        <v>0</v>
      </c>
      <c r="N137" s="198">
        <f t="shared" si="65"/>
        <v>0</v>
      </c>
      <c r="O137" s="203">
        <f t="shared" si="38"/>
        <v>0</v>
      </c>
      <c r="P137" s="198">
        <f t="shared" si="65"/>
        <v>0</v>
      </c>
      <c r="Q137" s="198">
        <f t="shared" si="65"/>
        <v>0</v>
      </c>
      <c r="R137" s="198">
        <f t="shared" si="65"/>
        <v>0</v>
      </c>
      <c r="S137" s="198">
        <f t="shared" si="65"/>
        <v>28500</v>
      </c>
      <c r="T137" s="198">
        <f t="shared" si="65"/>
        <v>0</v>
      </c>
      <c r="U137" s="198">
        <f t="shared" si="65"/>
        <v>9370</v>
      </c>
      <c r="V137" s="198">
        <f t="shared" si="65"/>
        <v>19130</v>
      </c>
    </row>
    <row r="138" spans="1:22" s="163" customFormat="1" ht="60">
      <c r="A138" s="202">
        <v>1</v>
      </c>
      <c r="B138" s="208" t="s">
        <v>673</v>
      </c>
      <c r="C138" s="202" t="s">
        <v>674</v>
      </c>
      <c r="D138" s="201"/>
      <c r="E138" s="209" t="s">
        <v>469</v>
      </c>
      <c r="F138" s="209" t="s">
        <v>675</v>
      </c>
      <c r="G138" s="203">
        <f t="shared" si="48"/>
        <v>0</v>
      </c>
      <c r="H138" s="203"/>
      <c r="I138" s="203"/>
      <c r="J138" s="203"/>
      <c r="K138" s="203">
        <f t="shared" si="49"/>
        <v>0</v>
      </c>
      <c r="L138" s="203"/>
      <c r="M138" s="203"/>
      <c r="N138" s="203"/>
      <c r="O138" s="203">
        <f t="shared" si="38"/>
        <v>0</v>
      </c>
      <c r="P138" s="203"/>
      <c r="Q138" s="203"/>
      <c r="R138" s="203"/>
      <c r="S138" s="203">
        <f t="shared" ref="S138:S204" si="66">SUM(T138:V138)</f>
        <v>3320</v>
      </c>
      <c r="T138" s="203"/>
      <c r="U138" s="203">
        <v>3320</v>
      </c>
      <c r="V138" s="203">
        <v>0</v>
      </c>
    </row>
    <row r="139" spans="1:22" s="163" customFormat="1" ht="60">
      <c r="A139" s="202">
        <v>2</v>
      </c>
      <c r="B139" s="208" t="s">
        <v>676</v>
      </c>
      <c r="C139" s="202" t="s">
        <v>677</v>
      </c>
      <c r="D139" s="201"/>
      <c r="E139" s="209" t="s">
        <v>469</v>
      </c>
      <c r="F139" s="209" t="s">
        <v>678</v>
      </c>
      <c r="G139" s="203">
        <f t="shared" si="48"/>
        <v>0</v>
      </c>
      <c r="H139" s="203"/>
      <c r="I139" s="203"/>
      <c r="J139" s="203"/>
      <c r="K139" s="203">
        <f t="shared" si="49"/>
        <v>0</v>
      </c>
      <c r="L139" s="203"/>
      <c r="M139" s="203"/>
      <c r="N139" s="203"/>
      <c r="O139" s="203">
        <f t="shared" si="38"/>
        <v>0</v>
      </c>
      <c r="P139" s="203"/>
      <c r="Q139" s="203"/>
      <c r="R139" s="203"/>
      <c r="S139" s="203">
        <f t="shared" si="66"/>
        <v>2250</v>
      </c>
      <c r="T139" s="203"/>
      <c r="U139" s="203">
        <v>2250</v>
      </c>
      <c r="V139" s="203">
        <v>0</v>
      </c>
    </row>
    <row r="140" spans="1:22" s="163" customFormat="1" ht="60">
      <c r="A140" s="202">
        <v>3</v>
      </c>
      <c r="B140" s="208" t="s">
        <v>679</v>
      </c>
      <c r="C140" s="202" t="s">
        <v>680</v>
      </c>
      <c r="D140" s="201"/>
      <c r="E140" s="209" t="s">
        <v>469</v>
      </c>
      <c r="F140" s="209" t="s">
        <v>681</v>
      </c>
      <c r="G140" s="203">
        <f t="shared" si="48"/>
        <v>0</v>
      </c>
      <c r="H140" s="203"/>
      <c r="I140" s="203"/>
      <c r="J140" s="203"/>
      <c r="K140" s="203">
        <f t="shared" si="49"/>
        <v>0</v>
      </c>
      <c r="L140" s="203"/>
      <c r="M140" s="203"/>
      <c r="N140" s="203"/>
      <c r="O140" s="203">
        <f t="shared" si="38"/>
        <v>0</v>
      </c>
      <c r="P140" s="203"/>
      <c r="Q140" s="203"/>
      <c r="R140" s="203"/>
      <c r="S140" s="203">
        <f t="shared" si="66"/>
        <v>2430</v>
      </c>
      <c r="T140" s="203"/>
      <c r="U140" s="203">
        <v>0</v>
      </c>
      <c r="V140" s="203">
        <v>2430</v>
      </c>
    </row>
    <row r="141" spans="1:22" s="163" customFormat="1" ht="60">
      <c r="A141" s="202">
        <v>4</v>
      </c>
      <c r="B141" s="208" t="s">
        <v>682</v>
      </c>
      <c r="C141" s="202" t="s">
        <v>677</v>
      </c>
      <c r="D141" s="201"/>
      <c r="E141" s="209" t="s">
        <v>469</v>
      </c>
      <c r="F141" s="209" t="s">
        <v>683</v>
      </c>
      <c r="G141" s="203">
        <f t="shared" si="48"/>
        <v>0</v>
      </c>
      <c r="H141" s="203"/>
      <c r="I141" s="203"/>
      <c r="J141" s="203"/>
      <c r="K141" s="203">
        <f t="shared" si="49"/>
        <v>0</v>
      </c>
      <c r="L141" s="203"/>
      <c r="M141" s="203"/>
      <c r="N141" s="203"/>
      <c r="O141" s="203">
        <f t="shared" si="38"/>
        <v>0</v>
      </c>
      <c r="P141" s="203"/>
      <c r="Q141" s="203"/>
      <c r="R141" s="203"/>
      <c r="S141" s="203">
        <f t="shared" si="66"/>
        <v>1900</v>
      </c>
      <c r="T141" s="203"/>
      <c r="U141" s="203">
        <v>1900</v>
      </c>
      <c r="V141" s="203">
        <v>0</v>
      </c>
    </row>
    <row r="142" spans="1:22" s="163" customFormat="1" ht="60">
      <c r="A142" s="202">
        <v>5</v>
      </c>
      <c r="B142" s="208" t="s">
        <v>684</v>
      </c>
      <c r="C142" s="202" t="s">
        <v>685</v>
      </c>
      <c r="D142" s="201"/>
      <c r="E142" s="209"/>
      <c r="F142" s="209" t="s">
        <v>686</v>
      </c>
      <c r="G142" s="203">
        <f t="shared" si="48"/>
        <v>0</v>
      </c>
      <c r="H142" s="203"/>
      <c r="I142" s="203"/>
      <c r="J142" s="203"/>
      <c r="K142" s="203">
        <f t="shared" si="49"/>
        <v>0</v>
      </c>
      <c r="L142" s="203"/>
      <c r="M142" s="203"/>
      <c r="N142" s="203"/>
      <c r="O142" s="203">
        <f t="shared" si="38"/>
        <v>0</v>
      </c>
      <c r="P142" s="203"/>
      <c r="Q142" s="203"/>
      <c r="R142" s="203"/>
      <c r="S142" s="203">
        <f t="shared" si="66"/>
        <v>1900</v>
      </c>
      <c r="T142" s="203"/>
      <c r="U142" s="203">
        <v>1900</v>
      </c>
      <c r="V142" s="203">
        <v>0</v>
      </c>
    </row>
    <row r="143" spans="1:22" s="163" customFormat="1" ht="75">
      <c r="A143" s="202">
        <v>6</v>
      </c>
      <c r="B143" s="211" t="s">
        <v>687</v>
      </c>
      <c r="C143" s="219" t="s">
        <v>677</v>
      </c>
      <c r="D143" s="201"/>
      <c r="E143" s="212" t="s">
        <v>484</v>
      </c>
      <c r="F143" s="212" t="s">
        <v>688</v>
      </c>
      <c r="G143" s="203">
        <f t="shared" si="48"/>
        <v>0</v>
      </c>
      <c r="H143" s="203"/>
      <c r="I143" s="203"/>
      <c r="J143" s="203"/>
      <c r="K143" s="203">
        <f t="shared" si="49"/>
        <v>0</v>
      </c>
      <c r="L143" s="203"/>
      <c r="M143" s="203"/>
      <c r="N143" s="203"/>
      <c r="O143" s="203">
        <f t="shared" si="38"/>
        <v>0</v>
      </c>
      <c r="P143" s="203"/>
      <c r="Q143" s="203"/>
      <c r="R143" s="203"/>
      <c r="S143" s="203">
        <f t="shared" si="66"/>
        <v>3000</v>
      </c>
      <c r="T143" s="203"/>
      <c r="U143" s="204"/>
      <c r="V143" s="204">
        <v>3000</v>
      </c>
    </row>
    <row r="144" spans="1:22" s="163" customFormat="1" ht="60">
      <c r="A144" s="202">
        <v>7</v>
      </c>
      <c r="B144" s="211" t="s">
        <v>689</v>
      </c>
      <c r="C144" s="219" t="s">
        <v>677</v>
      </c>
      <c r="D144" s="201"/>
      <c r="E144" s="212" t="s">
        <v>484</v>
      </c>
      <c r="F144" s="212" t="s">
        <v>690</v>
      </c>
      <c r="G144" s="203">
        <f t="shared" si="48"/>
        <v>0</v>
      </c>
      <c r="H144" s="203"/>
      <c r="I144" s="203"/>
      <c r="J144" s="203"/>
      <c r="K144" s="203">
        <f t="shared" si="49"/>
        <v>0</v>
      </c>
      <c r="L144" s="203"/>
      <c r="M144" s="203"/>
      <c r="N144" s="203"/>
      <c r="O144" s="203">
        <f t="shared" si="38"/>
        <v>0</v>
      </c>
      <c r="P144" s="203"/>
      <c r="Q144" s="203"/>
      <c r="R144" s="203"/>
      <c r="S144" s="203">
        <f t="shared" si="66"/>
        <v>1900</v>
      </c>
      <c r="T144" s="203"/>
      <c r="U144" s="204"/>
      <c r="V144" s="204">
        <v>1900</v>
      </c>
    </row>
    <row r="145" spans="1:22" s="163" customFormat="1" ht="75">
      <c r="A145" s="202">
        <v>8</v>
      </c>
      <c r="B145" s="211" t="s">
        <v>691</v>
      </c>
      <c r="C145" s="219" t="s">
        <v>677</v>
      </c>
      <c r="D145" s="201"/>
      <c r="E145" s="212" t="s">
        <v>484</v>
      </c>
      <c r="F145" s="212" t="s">
        <v>692</v>
      </c>
      <c r="G145" s="203">
        <f t="shared" si="48"/>
        <v>0</v>
      </c>
      <c r="H145" s="203"/>
      <c r="I145" s="203"/>
      <c r="J145" s="203"/>
      <c r="K145" s="203">
        <f t="shared" si="49"/>
        <v>0</v>
      </c>
      <c r="L145" s="203"/>
      <c r="M145" s="203"/>
      <c r="N145" s="203"/>
      <c r="O145" s="203">
        <f t="shared" si="38"/>
        <v>0</v>
      </c>
      <c r="P145" s="203"/>
      <c r="Q145" s="203"/>
      <c r="R145" s="203"/>
      <c r="S145" s="203">
        <f t="shared" si="66"/>
        <v>2900</v>
      </c>
      <c r="T145" s="203"/>
      <c r="U145" s="204"/>
      <c r="V145" s="204">
        <v>2900</v>
      </c>
    </row>
    <row r="146" spans="1:22" s="163" customFormat="1" ht="90">
      <c r="A146" s="202">
        <v>9</v>
      </c>
      <c r="B146" s="211" t="s">
        <v>693</v>
      </c>
      <c r="C146" s="219" t="s">
        <v>677</v>
      </c>
      <c r="D146" s="201"/>
      <c r="E146" s="212" t="s">
        <v>484</v>
      </c>
      <c r="F146" s="212" t="s">
        <v>694</v>
      </c>
      <c r="G146" s="203">
        <f t="shared" si="48"/>
        <v>0</v>
      </c>
      <c r="H146" s="203"/>
      <c r="I146" s="203"/>
      <c r="J146" s="203"/>
      <c r="K146" s="203">
        <f t="shared" si="49"/>
        <v>0</v>
      </c>
      <c r="L146" s="203"/>
      <c r="M146" s="203"/>
      <c r="N146" s="203"/>
      <c r="O146" s="203">
        <f t="shared" ref="O146:O209" si="67">SUM(P146:R146)</f>
        <v>0</v>
      </c>
      <c r="P146" s="203"/>
      <c r="Q146" s="203"/>
      <c r="R146" s="203"/>
      <c r="S146" s="203">
        <f t="shared" si="66"/>
        <v>1900</v>
      </c>
      <c r="T146" s="203"/>
      <c r="U146" s="204"/>
      <c r="V146" s="204">
        <v>1900</v>
      </c>
    </row>
    <row r="147" spans="1:22" s="163" customFormat="1" ht="45">
      <c r="A147" s="202">
        <v>10</v>
      </c>
      <c r="B147" s="211" t="s">
        <v>695</v>
      </c>
      <c r="C147" s="219" t="s">
        <v>677</v>
      </c>
      <c r="D147" s="201"/>
      <c r="E147" s="212" t="s">
        <v>484</v>
      </c>
      <c r="F147" s="212" t="s">
        <v>696</v>
      </c>
      <c r="G147" s="203">
        <f t="shared" si="48"/>
        <v>0</v>
      </c>
      <c r="H147" s="203"/>
      <c r="I147" s="203"/>
      <c r="J147" s="203"/>
      <c r="K147" s="203">
        <f t="shared" si="49"/>
        <v>0</v>
      </c>
      <c r="L147" s="203"/>
      <c r="M147" s="203"/>
      <c r="N147" s="203"/>
      <c r="O147" s="203">
        <f t="shared" si="67"/>
        <v>0</v>
      </c>
      <c r="P147" s="203"/>
      <c r="Q147" s="203"/>
      <c r="R147" s="203"/>
      <c r="S147" s="203">
        <f t="shared" si="66"/>
        <v>7000</v>
      </c>
      <c r="T147" s="203"/>
      <c r="U147" s="204"/>
      <c r="V147" s="204">
        <v>7000</v>
      </c>
    </row>
    <row r="148" spans="1:22" s="163" customFormat="1">
      <c r="A148" s="222" t="s">
        <v>443</v>
      </c>
      <c r="B148" s="223" t="s">
        <v>697</v>
      </c>
      <c r="C148" s="196"/>
      <c r="D148" s="201"/>
      <c r="E148" s="209"/>
      <c r="F148" s="209"/>
      <c r="G148" s="198">
        <f>G150+G149</f>
        <v>0</v>
      </c>
      <c r="H148" s="198">
        <f t="shared" ref="H148:V148" si="68">H150+H149</f>
        <v>0</v>
      </c>
      <c r="I148" s="198">
        <f t="shared" si="68"/>
        <v>0</v>
      </c>
      <c r="J148" s="198">
        <f t="shared" si="68"/>
        <v>0</v>
      </c>
      <c r="K148" s="198">
        <f t="shared" si="68"/>
        <v>0</v>
      </c>
      <c r="L148" s="198">
        <f t="shared" si="68"/>
        <v>0</v>
      </c>
      <c r="M148" s="198">
        <f t="shared" si="68"/>
        <v>0</v>
      </c>
      <c r="N148" s="198">
        <f t="shared" si="68"/>
        <v>0</v>
      </c>
      <c r="O148" s="203">
        <f t="shared" si="67"/>
        <v>0</v>
      </c>
      <c r="P148" s="198">
        <f t="shared" si="68"/>
        <v>0</v>
      </c>
      <c r="Q148" s="198">
        <f t="shared" si="68"/>
        <v>0</v>
      </c>
      <c r="R148" s="198">
        <f t="shared" si="68"/>
        <v>0</v>
      </c>
      <c r="S148" s="198">
        <f t="shared" si="68"/>
        <v>23760</v>
      </c>
      <c r="T148" s="198">
        <f t="shared" si="68"/>
        <v>0</v>
      </c>
      <c r="U148" s="198">
        <f t="shared" si="68"/>
        <v>3320</v>
      </c>
      <c r="V148" s="198">
        <f t="shared" si="68"/>
        <v>20440</v>
      </c>
    </row>
    <row r="149" spans="1:22" s="163" customFormat="1">
      <c r="A149" s="195">
        <v>1</v>
      </c>
      <c r="B149" s="196" t="s">
        <v>391</v>
      </c>
      <c r="C149" s="196"/>
      <c r="D149" s="201"/>
      <c r="E149" s="209"/>
      <c r="F149" s="209"/>
      <c r="G149" s="198">
        <f t="shared" si="48"/>
        <v>0</v>
      </c>
      <c r="H149" s="198"/>
      <c r="I149" s="198"/>
      <c r="J149" s="198"/>
      <c r="K149" s="198">
        <f t="shared" si="49"/>
        <v>0</v>
      </c>
      <c r="L149" s="198"/>
      <c r="M149" s="198"/>
      <c r="N149" s="198"/>
      <c r="O149" s="203">
        <f t="shared" si="67"/>
        <v>0</v>
      </c>
      <c r="P149" s="198"/>
      <c r="Q149" s="198"/>
      <c r="R149" s="198"/>
      <c r="S149" s="198">
        <f t="shared" si="66"/>
        <v>0</v>
      </c>
      <c r="T149" s="198"/>
      <c r="U149" s="198"/>
      <c r="V149" s="198"/>
    </row>
    <row r="150" spans="1:22" s="163" customFormat="1">
      <c r="A150" s="195">
        <v>2</v>
      </c>
      <c r="B150" s="196" t="s">
        <v>392</v>
      </c>
      <c r="C150" s="196"/>
      <c r="D150" s="201"/>
      <c r="E150" s="209"/>
      <c r="F150" s="209"/>
      <c r="G150" s="198">
        <f>G151+G152</f>
        <v>0</v>
      </c>
      <c r="H150" s="198">
        <f t="shared" ref="H150:V150" si="69">H151+H152</f>
        <v>0</v>
      </c>
      <c r="I150" s="198">
        <f t="shared" si="69"/>
        <v>0</v>
      </c>
      <c r="J150" s="198">
        <f t="shared" si="69"/>
        <v>0</v>
      </c>
      <c r="K150" s="198">
        <f t="shared" si="69"/>
        <v>0</v>
      </c>
      <c r="L150" s="198">
        <f t="shared" si="69"/>
        <v>0</v>
      </c>
      <c r="M150" s="198">
        <f t="shared" si="69"/>
        <v>0</v>
      </c>
      <c r="N150" s="198">
        <f t="shared" si="69"/>
        <v>0</v>
      </c>
      <c r="O150" s="203">
        <f t="shared" si="67"/>
        <v>0</v>
      </c>
      <c r="P150" s="198">
        <f t="shared" si="69"/>
        <v>0</v>
      </c>
      <c r="Q150" s="198">
        <f t="shared" si="69"/>
        <v>0</v>
      </c>
      <c r="R150" s="198">
        <f t="shared" si="69"/>
        <v>0</v>
      </c>
      <c r="S150" s="198">
        <f t="shared" si="69"/>
        <v>23760</v>
      </c>
      <c r="T150" s="198">
        <f t="shared" si="69"/>
        <v>0</v>
      </c>
      <c r="U150" s="198">
        <f t="shared" si="69"/>
        <v>3320</v>
      </c>
      <c r="V150" s="198">
        <f t="shared" si="69"/>
        <v>20440</v>
      </c>
    </row>
    <row r="151" spans="1:22" s="163" customFormat="1" ht="42.75">
      <c r="A151" s="195" t="s">
        <v>393</v>
      </c>
      <c r="B151" s="196" t="s">
        <v>394</v>
      </c>
      <c r="C151" s="196"/>
      <c r="D151" s="201"/>
      <c r="E151" s="209"/>
      <c r="F151" s="209"/>
      <c r="G151" s="198">
        <f t="shared" si="48"/>
        <v>0</v>
      </c>
      <c r="H151" s="198"/>
      <c r="I151" s="198"/>
      <c r="J151" s="198"/>
      <c r="K151" s="198">
        <f t="shared" si="49"/>
        <v>0</v>
      </c>
      <c r="L151" s="198"/>
      <c r="M151" s="198"/>
      <c r="N151" s="198"/>
      <c r="O151" s="203">
        <f t="shared" si="67"/>
        <v>0</v>
      </c>
      <c r="P151" s="198"/>
      <c r="Q151" s="198"/>
      <c r="R151" s="198"/>
      <c r="S151" s="198">
        <f t="shared" si="66"/>
        <v>0</v>
      </c>
      <c r="T151" s="198"/>
      <c r="U151" s="198"/>
      <c r="V151" s="198"/>
    </row>
    <row r="152" spans="1:22" s="163" customFormat="1" ht="28.5">
      <c r="A152" s="195" t="s">
        <v>395</v>
      </c>
      <c r="B152" s="196" t="s">
        <v>396</v>
      </c>
      <c r="C152" s="196"/>
      <c r="D152" s="201"/>
      <c r="E152" s="209"/>
      <c r="F152" s="209"/>
      <c r="G152" s="198">
        <f>SUM(G153:G158)</f>
        <v>0</v>
      </c>
      <c r="H152" s="198">
        <f t="shared" ref="H152:V152" si="70">SUM(H153:H158)</f>
        <v>0</v>
      </c>
      <c r="I152" s="198">
        <f t="shared" si="70"/>
        <v>0</v>
      </c>
      <c r="J152" s="198">
        <f t="shared" si="70"/>
        <v>0</v>
      </c>
      <c r="K152" s="198">
        <f t="shared" si="70"/>
        <v>0</v>
      </c>
      <c r="L152" s="198">
        <f t="shared" si="70"/>
        <v>0</v>
      </c>
      <c r="M152" s="198">
        <f t="shared" si="70"/>
        <v>0</v>
      </c>
      <c r="N152" s="198">
        <f t="shared" si="70"/>
        <v>0</v>
      </c>
      <c r="O152" s="203">
        <f t="shared" si="67"/>
        <v>0</v>
      </c>
      <c r="P152" s="198">
        <f t="shared" si="70"/>
        <v>0</v>
      </c>
      <c r="Q152" s="198">
        <f t="shared" si="70"/>
        <v>0</v>
      </c>
      <c r="R152" s="198">
        <f t="shared" si="70"/>
        <v>0</v>
      </c>
      <c r="S152" s="198">
        <f t="shared" si="70"/>
        <v>23760</v>
      </c>
      <c r="T152" s="198">
        <f t="shared" si="70"/>
        <v>0</v>
      </c>
      <c r="U152" s="198">
        <f t="shared" si="70"/>
        <v>3320</v>
      </c>
      <c r="V152" s="198">
        <f t="shared" si="70"/>
        <v>20440</v>
      </c>
    </row>
    <row r="153" spans="1:22" s="163" customFormat="1" ht="60">
      <c r="A153" s="202">
        <v>1</v>
      </c>
      <c r="B153" s="208" t="s">
        <v>698</v>
      </c>
      <c r="C153" s="202" t="s">
        <v>699</v>
      </c>
      <c r="D153" s="201"/>
      <c r="E153" s="209" t="s">
        <v>469</v>
      </c>
      <c r="F153" s="209" t="s">
        <v>700</v>
      </c>
      <c r="G153" s="203">
        <f t="shared" si="48"/>
        <v>0</v>
      </c>
      <c r="H153" s="203"/>
      <c r="I153" s="203"/>
      <c r="J153" s="203"/>
      <c r="K153" s="203">
        <f t="shared" si="49"/>
        <v>0</v>
      </c>
      <c r="L153" s="203"/>
      <c r="M153" s="203"/>
      <c r="N153" s="203"/>
      <c r="O153" s="203">
        <f t="shared" si="67"/>
        <v>0</v>
      </c>
      <c r="P153" s="203"/>
      <c r="Q153" s="203"/>
      <c r="R153" s="203"/>
      <c r="S153" s="203">
        <f t="shared" si="66"/>
        <v>1420</v>
      </c>
      <c r="T153" s="203"/>
      <c r="U153" s="203">
        <v>1420</v>
      </c>
      <c r="V153" s="203">
        <v>0</v>
      </c>
    </row>
    <row r="154" spans="1:22" s="163" customFormat="1" ht="60">
      <c r="A154" s="202">
        <v>2</v>
      </c>
      <c r="B154" s="208" t="s">
        <v>701</v>
      </c>
      <c r="C154" s="202" t="s">
        <v>702</v>
      </c>
      <c r="D154" s="201"/>
      <c r="E154" s="209" t="s">
        <v>469</v>
      </c>
      <c r="F154" s="209" t="s">
        <v>703</v>
      </c>
      <c r="G154" s="203">
        <f t="shared" si="48"/>
        <v>0</v>
      </c>
      <c r="H154" s="203"/>
      <c r="I154" s="203"/>
      <c r="J154" s="203"/>
      <c r="K154" s="203">
        <f t="shared" si="49"/>
        <v>0</v>
      </c>
      <c r="L154" s="203"/>
      <c r="M154" s="203"/>
      <c r="N154" s="203"/>
      <c r="O154" s="203">
        <f t="shared" si="67"/>
        <v>0</v>
      </c>
      <c r="P154" s="203"/>
      <c r="Q154" s="203"/>
      <c r="R154" s="203"/>
      <c r="S154" s="203">
        <f t="shared" si="66"/>
        <v>4020</v>
      </c>
      <c r="T154" s="203"/>
      <c r="U154" s="203">
        <v>0</v>
      </c>
      <c r="V154" s="203">
        <v>4020</v>
      </c>
    </row>
    <row r="155" spans="1:22" s="163" customFormat="1" ht="60">
      <c r="A155" s="202">
        <v>3</v>
      </c>
      <c r="B155" s="208" t="s">
        <v>704</v>
      </c>
      <c r="C155" s="202" t="s">
        <v>705</v>
      </c>
      <c r="D155" s="201"/>
      <c r="E155" s="209" t="s">
        <v>469</v>
      </c>
      <c r="F155" s="209" t="s">
        <v>706</v>
      </c>
      <c r="G155" s="203">
        <f t="shared" si="48"/>
        <v>0</v>
      </c>
      <c r="H155" s="203"/>
      <c r="I155" s="203"/>
      <c r="J155" s="203"/>
      <c r="K155" s="203">
        <f t="shared" si="49"/>
        <v>0</v>
      </c>
      <c r="L155" s="203"/>
      <c r="M155" s="203"/>
      <c r="N155" s="203"/>
      <c r="O155" s="203">
        <f t="shared" si="67"/>
        <v>0</v>
      </c>
      <c r="P155" s="203"/>
      <c r="Q155" s="203"/>
      <c r="R155" s="203"/>
      <c r="S155" s="203">
        <f t="shared" si="66"/>
        <v>1900</v>
      </c>
      <c r="T155" s="203"/>
      <c r="U155" s="203">
        <v>1900</v>
      </c>
      <c r="V155" s="203">
        <v>0</v>
      </c>
    </row>
    <row r="156" spans="1:22" s="163" customFormat="1" ht="60">
      <c r="A156" s="202">
        <v>4</v>
      </c>
      <c r="B156" s="208" t="s">
        <v>707</v>
      </c>
      <c r="C156" s="202" t="s">
        <v>702</v>
      </c>
      <c r="D156" s="201"/>
      <c r="E156" s="209" t="s">
        <v>469</v>
      </c>
      <c r="F156" s="209" t="s">
        <v>708</v>
      </c>
      <c r="G156" s="203">
        <f t="shared" si="48"/>
        <v>0</v>
      </c>
      <c r="H156" s="203"/>
      <c r="I156" s="203"/>
      <c r="J156" s="203"/>
      <c r="K156" s="203">
        <f t="shared" si="49"/>
        <v>0</v>
      </c>
      <c r="L156" s="203"/>
      <c r="M156" s="203"/>
      <c r="N156" s="203"/>
      <c r="O156" s="203">
        <f t="shared" si="67"/>
        <v>0</v>
      </c>
      <c r="P156" s="203"/>
      <c r="Q156" s="203"/>
      <c r="R156" s="203"/>
      <c r="S156" s="203">
        <f t="shared" si="66"/>
        <v>2600</v>
      </c>
      <c r="T156" s="203"/>
      <c r="U156" s="203">
        <v>0</v>
      </c>
      <c r="V156" s="203">
        <v>2600</v>
      </c>
    </row>
    <row r="157" spans="1:22" s="163" customFormat="1" ht="75">
      <c r="A157" s="202">
        <v>5</v>
      </c>
      <c r="B157" s="208" t="s">
        <v>709</v>
      </c>
      <c r="C157" s="202" t="s">
        <v>710</v>
      </c>
      <c r="D157" s="201"/>
      <c r="E157" s="209" t="s">
        <v>469</v>
      </c>
      <c r="F157" s="209" t="s">
        <v>711</v>
      </c>
      <c r="G157" s="203">
        <f t="shared" si="48"/>
        <v>0</v>
      </c>
      <c r="H157" s="203"/>
      <c r="I157" s="203"/>
      <c r="J157" s="203"/>
      <c r="K157" s="203">
        <f t="shared" si="49"/>
        <v>0</v>
      </c>
      <c r="L157" s="203"/>
      <c r="M157" s="203"/>
      <c r="N157" s="203"/>
      <c r="O157" s="203">
        <f t="shared" si="67"/>
        <v>0</v>
      </c>
      <c r="P157" s="203"/>
      <c r="Q157" s="203"/>
      <c r="R157" s="203"/>
      <c r="S157" s="203">
        <f t="shared" si="66"/>
        <v>2200</v>
      </c>
      <c r="T157" s="203"/>
      <c r="U157" s="203">
        <v>0</v>
      </c>
      <c r="V157" s="203">
        <v>2200</v>
      </c>
    </row>
    <row r="158" spans="1:22" s="163" customFormat="1" ht="75">
      <c r="A158" s="202">
        <v>6</v>
      </c>
      <c r="B158" s="208" t="s">
        <v>712</v>
      </c>
      <c r="C158" s="202" t="s">
        <v>713</v>
      </c>
      <c r="D158" s="201"/>
      <c r="E158" s="209"/>
      <c r="F158" s="209" t="s">
        <v>714</v>
      </c>
      <c r="G158" s="203">
        <f t="shared" si="48"/>
        <v>0</v>
      </c>
      <c r="H158" s="203"/>
      <c r="I158" s="203"/>
      <c r="J158" s="203"/>
      <c r="K158" s="203">
        <f t="shared" si="49"/>
        <v>0</v>
      </c>
      <c r="L158" s="203"/>
      <c r="M158" s="203"/>
      <c r="N158" s="203"/>
      <c r="O158" s="203">
        <f t="shared" si="67"/>
        <v>0</v>
      </c>
      <c r="P158" s="203"/>
      <c r="Q158" s="203"/>
      <c r="R158" s="203"/>
      <c r="S158" s="203">
        <f t="shared" si="66"/>
        <v>11620</v>
      </c>
      <c r="T158" s="203"/>
      <c r="U158" s="203">
        <v>0</v>
      </c>
      <c r="V158" s="203">
        <v>11620</v>
      </c>
    </row>
    <row r="159" spans="1:22" s="163" customFormat="1">
      <c r="A159" s="222" t="s">
        <v>445</v>
      </c>
      <c r="B159" s="223" t="s">
        <v>329</v>
      </c>
      <c r="C159" s="223"/>
      <c r="D159" s="201"/>
      <c r="E159" s="209"/>
      <c r="F159" s="209"/>
      <c r="G159" s="198">
        <f>G160+G161</f>
        <v>0</v>
      </c>
      <c r="H159" s="198">
        <f t="shared" ref="H159:V159" si="71">H160+H161</f>
        <v>0</v>
      </c>
      <c r="I159" s="198">
        <f t="shared" si="71"/>
        <v>0</v>
      </c>
      <c r="J159" s="198">
        <f t="shared" si="71"/>
        <v>0</v>
      </c>
      <c r="K159" s="198">
        <f t="shared" si="71"/>
        <v>0</v>
      </c>
      <c r="L159" s="198">
        <f t="shared" si="71"/>
        <v>0</v>
      </c>
      <c r="M159" s="198">
        <f t="shared" si="71"/>
        <v>0</v>
      </c>
      <c r="N159" s="198">
        <f t="shared" si="71"/>
        <v>0</v>
      </c>
      <c r="O159" s="203">
        <f t="shared" si="67"/>
        <v>0</v>
      </c>
      <c r="P159" s="198">
        <f t="shared" si="71"/>
        <v>0</v>
      </c>
      <c r="Q159" s="198">
        <f t="shared" si="71"/>
        <v>0</v>
      </c>
      <c r="R159" s="198">
        <f t="shared" si="71"/>
        <v>0</v>
      </c>
      <c r="S159" s="198">
        <f t="shared" si="71"/>
        <v>22570</v>
      </c>
      <c r="T159" s="198">
        <f t="shared" si="71"/>
        <v>0</v>
      </c>
      <c r="U159" s="198">
        <f t="shared" si="71"/>
        <v>15938</v>
      </c>
      <c r="V159" s="198">
        <f t="shared" si="71"/>
        <v>6632</v>
      </c>
    </row>
    <row r="160" spans="1:22" s="163" customFormat="1">
      <c r="A160" s="195">
        <v>1</v>
      </c>
      <c r="B160" s="196" t="s">
        <v>391</v>
      </c>
      <c r="C160" s="223"/>
      <c r="D160" s="201"/>
      <c r="E160" s="209"/>
      <c r="F160" s="209"/>
      <c r="G160" s="198">
        <f t="shared" si="48"/>
        <v>0</v>
      </c>
      <c r="H160" s="198"/>
      <c r="I160" s="198"/>
      <c r="J160" s="198"/>
      <c r="K160" s="198">
        <f t="shared" si="49"/>
        <v>0</v>
      </c>
      <c r="L160" s="198"/>
      <c r="M160" s="198"/>
      <c r="N160" s="198"/>
      <c r="O160" s="203">
        <f t="shared" si="67"/>
        <v>0</v>
      </c>
      <c r="P160" s="198"/>
      <c r="Q160" s="198"/>
      <c r="R160" s="198"/>
      <c r="S160" s="198">
        <f t="shared" si="66"/>
        <v>0</v>
      </c>
      <c r="T160" s="198"/>
      <c r="U160" s="198"/>
      <c r="V160" s="198"/>
    </row>
    <row r="161" spans="1:22" s="163" customFormat="1">
      <c r="A161" s="195">
        <v>2</v>
      </c>
      <c r="B161" s="196" t="s">
        <v>392</v>
      </c>
      <c r="C161" s="223"/>
      <c r="D161" s="201"/>
      <c r="E161" s="209"/>
      <c r="F161" s="209"/>
      <c r="G161" s="198">
        <f>G162+G163</f>
        <v>0</v>
      </c>
      <c r="H161" s="198">
        <f t="shared" ref="H161:V161" si="72">H162+H163</f>
        <v>0</v>
      </c>
      <c r="I161" s="198">
        <f t="shared" si="72"/>
        <v>0</v>
      </c>
      <c r="J161" s="198">
        <f t="shared" si="72"/>
        <v>0</v>
      </c>
      <c r="K161" s="198">
        <f t="shared" si="72"/>
        <v>0</v>
      </c>
      <c r="L161" s="198">
        <f t="shared" si="72"/>
        <v>0</v>
      </c>
      <c r="M161" s="198">
        <f t="shared" si="72"/>
        <v>0</v>
      </c>
      <c r="N161" s="198">
        <f t="shared" si="72"/>
        <v>0</v>
      </c>
      <c r="O161" s="203">
        <f t="shared" si="67"/>
        <v>0</v>
      </c>
      <c r="P161" s="198">
        <f t="shared" si="72"/>
        <v>0</v>
      </c>
      <c r="Q161" s="198">
        <f t="shared" si="72"/>
        <v>0</v>
      </c>
      <c r="R161" s="198">
        <f t="shared" si="72"/>
        <v>0</v>
      </c>
      <c r="S161" s="198">
        <f t="shared" si="72"/>
        <v>22570</v>
      </c>
      <c r="T161" s="198">
        <f t="shared" si="72"/>
        <v>0</v>
      </c>
      <c r="U161" s="198">
        <f t="shared" si="72"/>
        <v>15938</v>
      </c>
      <c r="V161" s="198">
        <f t="shared" si="72"/>
        <v>6632</v>
      </c>
    </row>
    <row r="162" spans="1:22" s="163" customFormat="1" ht="42.75">
      <c r="A162" s="195" t="s">
        <v>393</v>
      </c>
      <c r="B162" s="196" t="s">
        <v>394</v>
      </c>
      <c r="C162" s="223"/>
      <c r="D162" s="201"/>
      <c r="E162" s="209"/>
      <c r="F162" s="209"/>
      <c r="G162" s="198">
        <f t="shared" si="48"/>
        <v>0</v>
      </c>
      <c r="H162" s="198"/>
      <c r="I162" s="198"/>
      <c r="J162" s="198"/>
      <c r="K162" s="198">
        <f t="shared" si="49"/>
        <v>0</v>
      </c>
      <c r="L162" s="198"/>
      <c r="M162" s="198"/>
      <c r="N162" s="198"/>
      <c r="O162" s="203">
        <f t="shared" si="67"/>
        <v>0</v>
      </c>
      <c r="P162" s="198"/>
      <c r="Q162" s="198"/>
      <c r="R162" s="198"/>
      <c r="S162" s="198">
        <f t="shared" si="66"/>
        <v>0</v>
      </c>
      <c r="T162" s="198"/>
      <c r="U162" s="198"/>
      <c r="V162" s="198"/>
    </row>
    <row r="163" spans="1:22" s="163" customFormat="1" ht="28.5">
      <c r="A163" s="195" t="s">
        <v>395</v>
      </c>
      <c r="B163" s="196" t="s">
        <v>396</v>
      </c>
      <c r="C163" s="223"/>
      <c r="D163" s="201"/>
      <c r="E163" s="209"/>
      <c r="F163" s="209"/>
      <c r="G163" s="198">
        <f>SUM(G164:G167)</f>
        <v>0</v>
      </c>
      <c r="H163" s="198">
        <f t="shared" ref="H163:V163" si="73">SUM(H164:H167)</f>
        <v>0</v>
      </c>
      <c r="I163" s="198">
        <f t="shared" si="73"/>
        <v>0</v>
      </c>
      <c r="J163" s="198">
        <f t="shared" si="73"/>
        <v>0</v>
      </c>
      <c r="K163" s="198">
        <f t="shared" si="73"/>
        <v>0</v>
      </c>
      <c r="L163" s="198">
        <f t="shared" si="73"/>
        <v>0</v>
      </c>
      <c r="M163" s="198">
        <f t="shared" si="73"/>
        <v>0</v>
      </c>
      <c r="N163" s="198">
        <f t="shared" si="73"/>
        <v>0</v>
      </c>
      <c r="O163" s="203">
        <f t="shared" si="67"/>
        <v>0</v>
      </c>
      <c r="P163" s="198">
        <f t="shared" si="73"/>
        <v>0</v>
      </c>
      <c r="Q163" s="198">
        <f t="shared" si="73"/>
        <v>0</v>
      </c>
      <c r="R163" s="198">
        <f t="shared" si="73"/>
        <v>0</v>
      </c>
      <c r="S163" s="198">
        <f t="shared" si="73"/>
        <v>22570</v>
      </c>
      <c r="T163" s="198">
        <f t="shared" si="73"/>
        <v>0</v>
      </c>
      <c r="U163" s="198">
        <f t="shared" si="73"/>
        <v>15938</v>
      </c>
      <c r="V163" s="198">
        <f t="shared" si="73"/>
        <v>6632</v>
      </c>
    </row>
    <row r="164" spans="1:22" s="163" customFormat="1" ht="75">
      <c r="A164" s="202">
        <v>1</v>
      </c>
      <c r="B164" s="208" t="s">
        <v>715</v>
      </c>
      <c r="C164" s="202" t="s">
        <v>329</v>
      </c>
      <c r="D164" s="201"/>
      <c r="E164" s="209" t="s">
        <v>469</v>
      </c>
      <c r="F164" s="209" t="s">
        <v>716</v>
      </c>
      <c r="G164" s="203">
        <f t="shared" si="48"/>
        <v>0</v>
      </c>
      <c r="H164" s="203"/>
      <c r="I164" s="203"/>
      <c r="J164" s="203"/>
      <c r="K164" s="203">
        <f t="shared" si="49"/>
        <v>0</v>
      </c>
      <c r="L164" s="203"/>
      <c r="M164" s="203"/>
      <c r="N164" s="203"/>
      <c r="O164" s="203">
        <f t="shared" si="67"/>
        <v>0</v>
      </c>
      <c r="P164" s="203"/>
      <c r="Q164" s="203"/>
      <c r="R164" s="203"/>
      <c r="S164" s="203">
        <f t="shared" si="66"/>
        <v>6632</v>
      </c>
      <c r="T164" s="203"/>
      <c r="U164" s="203">
        <v>0</v>
      </c>
      <c r="V164" s="203">
        <v>6632</v>
      </c>
    </row>
    <row r="165" spans="1:22" s="163" customFormat="1" ht="90">
      <c r="A165" s="202">
        <v>2</v>
      </c>
      <c r="B165" s="208" t="s">
        <v>717</v>
      </c>
      <c r="C165" s="202" t="s">
        <v>718</v>
      </c>
      <c r="D165" s="201"/>
      <c r="E165" s="209" t="s">
        <v>469</v>
      </c>
      <c r="F165" s="209" t="s">
        <v>719</v>
      </c>
      <c r="G165" s="203">
        <f t="shared" si="48"/>
        <v>0</v>
      </c>
      <c r="H165" s="203"/>
      <c r="I165" s="203"/>
      <c r="J165" s="203"/>
      <c r="K165" s="203">
        <f t="shared" si="49"/>
        <v>0</v>
      </c>
      <c r="L165" s="203"/>
      <c r="M165" s="203"/>
      <c r="N165" s="203"/>
      <c r="O165" s="203">
        <f t="shared" si="67"/>
        <v>0</v>
      </c>
      <c r="P165" s="203"/>
      <c r="Q165" s="203"/>
      <c r="R165" s="203"/>
      <c r="S165" s="203">
        <f t="shared" si="66"/>
        <v>8720</v>
      </c>
      <c r="T165" s="203"/>
      <c r="U165" s="203">
        <v>8720</v>
      </c>
      <c r="V165" s="203">
        <v>0</v>
      </c>
    </row>
    <row r="166" spans="1:22" s="163" customFormat="1" ht="75">
      <c r="A166" s="202">
        <v>3</v>
      </c>
      <c r="B166" s="208" t="s">
        <v>720</v>
      </c>
      <c r="C166" s="202" t="s">
        <v>721</v>
      </c>
      <c r="D166" s="201"/>
      <c r="E166" s="209" t="s">
        <v>469</v>
      </c>
      <c r="F166" s="209" t="s">
        <v>722</v>
      </c>
      <c r="G166" s="203">
        <f t="shared" si="48"/>
        <v>0</v>
      </c>
      <c r="H166" s="203"/>
      <c r="I166" s="203"/>
      <c r="J166" s="203"/>
      <c r="K166" s="203">
        <f t="shared" si="49"/>
        <v>0</v>
      </c>
      <c r="L166" s="203"/>
      <c r="M166" s="203"/>
      <c r="N166" s="203"/>
      <c r="O166" s="203">
        <f t="shared" si="67"/>
        <v>0</v>
      </c>
      <c r="P166" s="203"/>
      <c r="Q166" s="203"/>
      <c r="R166" s="203"/>
      <c r="S166" s="203">
        <f t="shared" si="66"/>
        <v>1140</v>
      </c>
      <c r="T166" s="203"/>
      <c r="U166" s="203">
        <v>1140</v>
      </c>
      <c r="V166" s="203">
        <v>0</v>
      </c>
    </row>
    <row r="167" spans="1:22" s="163" customFormat="1" ht="90">
      <c r="A167" s="202">
        <v>4</v>
      </c>
      <c r="B167" s="208" t="s">
        <v>723</v>
      </c>
      <c r="C167" s="202" t="s">
        <v>724</v>
      </c>
      <c r="D167" s="201"/>
      <c r="E167" s="209"/>
      <c r="F167" s="209" t="s">
        <v>725</v>
      </c>
      <c r="G167" s="203">
        <f t="shared" si="48"/>
        <v>0</v>
      </c>
      <c r="H167" s="203"/>
      <c r="I167" s="203"/>
      <c r="J167" s="203"/>
      <c r="K167" s="203">
        <f t="shared" si="49"/>
        <v>0</v>
      </c>
      <c r="L167" s="203"/>
      <c r="M167" s="203"/>
      <c r="N167" s="203"/>
      <c r="O167" s="203">
        <f t="shared" si="67"/>
        <v>0</v>
      </c>
      <c r="P167" s="203"/>
      <c r="Q167" s="203"/>
      <c r="R167" s="203"/>
      <c r="S167" s="203">
        <f t="shared" si="66"/>
        <v>6078</v>
      </c>
      <c r="T167" s="203"/>
      <c r="U167" s="203">
        <v>6078</v>
      </c>
      <c r="V167" s="203">
        <v>0</v>
      </c>
    </row>
    <row r="168" spans="1:22" s="163" customFormat="1">
      <c r="A168" s="222" t="s">
        <v>726</v>
      </c>
      <c r="B168" s="223" t="s">
        <v>727</v>
      </c>
      <c r="C168" s="223"/>
      <c r="D168" s="201"/>
      <c r="E168" s="209"/>
      <c r="F168" s="209"/>
      <c r="G168" s="198">
        <f>SUM(G169:G170)</f>
        <v>0</v>
      </c>
      <c r="H168" s="198">
        <f t="shared" ref="H168:V168" si="74">SUM(H169:H170)</f>
        <v>0</v>
      </c>
      <c r="I168" s="198">
        <f t="shared" si="74"/>
        <v>0</v>
      </c>
      <c r="J168" s="198">
        <f t="shared" si="74"/>
        <v>0</v>
      </c>
      <c r="K168" s="198">
        <f t="shared" si="74"/>
        <v>0</v>
      </c>
      <c r="L168" s="198">
        <f t="shared" si="74"/>
        <v>0</v>
      </c>
      <c r="M168" s="198">
        <f t="shared" si="74"/>
        <v>0</v>
      </c>
      <c r="N168" s="198">
        <f t="shared" si="74"/>
        <v>0</v>
      </c>
      <c r="O168" s="203">
        <f t="shared" si="67"/>
        <v>0</v>
      </c>
      <c r="P168" s="198">
        <f t="shared" si="74"/>
        <v>0</v>
      </c>
      <c r="Q168" s="198">
        <f t="shared" si="74"/>
        <v>0</v>
      </c>
      <c r="R168" s="198">
        <f t="shared" si="74"/>
        <v>0</v>
      </c>
      <c r="S168" s="198">
        <f t="shared" si="74"/>
        <v>3320</v>
      </c>
      <c r="T168" s="198">
        <f t="shared" si="74"/>
        <v>0</v>
      </c>
      <c r="U168" s="198">
        <f t="shared" si="74"/>
        <v>3320</v>
      </c>
      <c r="V168" s="198">
        <f t="shared" si="74"/>
        <v>0</v>
      </c>
    </row>
    <row r="169" spans="1:22" s="163" customFormat="1">
      <c r="A169" s="195">
        <v>1</v>
      </c>
      <c r="B169" s="196" t="s">
        <v>391</v>
      </c>
      <c r="C169" s="223"/>
      <c r="D169" s="201"/>
      <c r="E169" s="209"/>
      <c r="F169" s="209"/>
      <c r="G169" s="198">
        <f t="shared" si="48"/>
        <v>0</v>
      </c>
      <c r="H169" s="198"/>
      <c r="I169" s="198"/>
      <c r="J169" s="198"/>
      <c r="K169" s="198">
        <f t="shared" si="49"/>
        <v>0</v>
      </c>
      <c r="L169" s="198"/>
      <c r="M169" s="198"/>
      <c r="N169" s="198"/>
      <c r="O169" s="203">
        <f t="shared" si="67"/>
        <v>0</v>
      </c>
      <c r="P169" s="198"/>
      <c r="Q169" s="198"/>
      <c r="R169" s="198"/>
      <c r="S169" s="198">
        <f t="shared" si="66"/>
        <v>0</v>
      </c>
      <c r="T169" s="198"/>
      <c r="U169" s="198"/>
      <c r="V169" s="198"/>
    </row>
    <row r="170" spans="1:22" s="163" customFormat="1">
      <c r="A170" s="195">
        <v>2</v>
      </c>
      <c r="B170" s="196" t="s">
        <v>392</v>
      </c>
      <c r="C170" s="223"/>
      <c r="D170" s="201"/>
      <c r="E170" s="209"/>
      <c r="F170" s="209"/>
      <c r="G170" s="198">
        <f>SUM(G171:G172)</f>
        <v>0</v>
      </c>
      <c r="H170" s="198">
        <f t="shared" ref="H170:V170" si="75">SUM(H171:H172)</f>
        <v>0</v>
      </c>
      <c r="I170" s="198">
        <f t="shared" si="75"/>
        <v>0</v>
      </c>
      <c r="J170" s="198">
        <f t="shared" si="75"/>
        <v>0</v>
      </c>
      <c r="K170" s="198">
        <f t="shared" si="75"/>
        <v>0</v>
      </c>
      <c r="L170" s="198">
        <f t="shared" si="75"/>
        <v>0</v>
      </c>
      <c r="M170" s="198">
        <f t="shared" si="75"/>
        <v>0</v>
      </c>
      <c r="N170" s="198">
        <f t="shared" si="75"/>
        <v>0</v>
      </c>
      <c r="O170" s="203">
        <f t="shared" si="67"/>
        <v>0</v>
      </c>
      <c r="P170" s="198">
        <f t="shared" si="75"/>
        <v>0</v>
      </c>
      <c r="Q170" s="198">
        <f t="shared" si="75"/>
        <v>0</v>
      </c>
      <c r="R170" s="198">
        <f t="shared" si="75"/>
        <v>0</v>
      </c>
      <c r="S170" s="198">
        <f t="shared" si="75"/>
        <v>3320</v>
      </c>
      <c r="T170" s="198">
        <f t="shared" si="75"/>
        <v>0</v>
      </c>
      <c r="U170" s="198">
        <f t="shared" si="75"/>
        <v>3320</v>
      </c>
      <c r="V170" s="198">
        <f t="shared" si="75"/>
        <v>0</v>
      </c>
    </row>
    <row r="171" spans="1:22" s="163" customFormat="1" ht="42.75">
      <c r="A171" s="195" t="s">
        <v>393</v>
      </c>
      <c r="B171" s="196" t="s">
        <v>394</v>
      </c>
      <c r="C171" s="223"/>
      <c r="D171" s="201"/>
      <c r="E171" s="209"/>
      <c r="F171" s="209"/>
      <c r="G171" s="198">
        <f t="shared" si="48"/>
        <v>0</v>
      </c>
      <c r="H171" s="198"/>
      <c r="I171" s="198"/>
      <c r="J171" s="198"/>
      <c r="K171" s="198">
        <f t="shared" si="49"/>
        <v>0</v>
      </c>
      <c r="L171" s="198"/>
      <c r="M171" s="198"/>
      <c r="N171" s="198"/>
      <c r="O171" s="203">
        <f t="shared" si="67"/>
        <v>0</v>
      </c>
      <c r="P171" s="198"/>
      <c r="Q171" s="198"/>
      <c r="R171" s="198"/>
      <c r="S171" s="198">
        <f t="shared" si="66"/>
        <v>0</v>
      </c>
      <c r="T171" s="198"/>
      <c r="U171" s="198"/>
      <c r="V171" s="198"/>
    </row>
    <row r="172" spans="1:22" s="163" customFormat="1" ht="28.5">
      <c r="A172" s="195" t="s">
        <v>395</v>
      </c>
      <c r="B172" s="196" t="s">
        <v>396</v>
      </c>
      <c r="C172" s="223"/>
      <c r="D172" s="201"/>
      <c r="E172" s="209"/>
      <c r="F172" s="209"/>
      <c r="G172" s="198">
        <f>G173</f>
        <v>0</v>
      </c>
      <c r="H172" s="198">
        <f t="shared" ref="H172:V172" si="76">H173</f>
        <v>0</v>
      </c>
      <c r="I172" s="198">
        <f t="shared" si="76"/>
        <v>0</v>
      </c>
      <c r="J172" s="198">
        <f t="shared" si="76"/>
        <v>0</v>
      </c>
      <c r="K172" s="198">
        <f t="shared" si="76"/>
        <v>0</v>
      </c>
      <c r="L172" s="198">
        <f t="shared" si="76"/>
        <v>0</v>
      </c>
      <c r="M172" s="198">
        <f t="shared" si="76"/>
        <v>0</v>
      </c>
      <c r="N172" s="198">
        <f t="shared" si="76"/>
        <v>0</v>
      </c>
      <c r="O172" s="203">
        <f t="shared" si="67"/>
        <v>0</v>
      </c>
      <c r="P172" s="198">
        <f t="shared" si="76"/>
        <v>0</v>
      </c>
      <c r="Q172" s="198">
        <f t="shared" si="76"/>
        <v>0</v>
      </c>
      <c r="R172" s="198">
        <f t="shared" si="76"/>
        <v>0</v>
      </c>
      <c r="S172" s="198">
        <f t="shared" si="76"/>
        <v>3320</v>
      </c>
      <c r="T172" s="198">
        <f t="shared" si="76"/>
        <v>0</v>
      </c>
      <c r="U172" s="198">
        <f t="shared" si="76"/>
        <v>3320</v>
      </c>
      <c r="V172" s="198">
        <f t="shared" si="76"/>
        <v>0</v>
      </c>
    </row>
    <row r="173" spans="1:22" s="163" customFormat="1" ht="60">
      <c r="A173" s="202">
        <v>1</v>
      </c>
      <c r="B173" s="208" t="s">
        <v>728</v>
      </c>
      <c r="C173" s="202" t="s">
        <v>729</v>
      </c>
      <c r="D173" s="201"/>
      <c r="E173" s="209"/>
      <c r="F173" s="209" t="s">
        <v>730</v>
      </c>
      <c r="G173" s="203">
        <f t="shared" ref="G173:G237" si="77">SUM(H173:J173)</f>
        <v>0</v>
      </c>
      <c r="H173" s="203"/>
      <c r="I173" s="203"/>
      <c r="J173" s="203"/>
      <c r="K173" s="203">
        <f t="shared" ref="K173:K237" si="78">SUM(L173:N173)</f>
        <v>0</v>
      </c>
      <c r="L173" s="203"/>
      <c r="M173" s="203"/>
      <c r="N173" s="203"/>
      <c r="O173" s="203">
        <f t="shared" si="67"/>
        <v>0</v>
      </c>
      <c r="P173" s="203"/>
      <c r="Q173" s="203"/>
      <c r="R173" s="203"/>
      <c r="S173" s="203">
        <f t="shared" si="66"/>
        <v>3320</v>
      </c>
      <c r="T173" s="203"/>
      <c r="U173" s="203">
        <v>3320</v>
      </c>
      <c r="V173" s="203">
        <v>0</v>
      </c>
    </row>
    <row r="174" spans="1:22" s="163" customFormat="1" ht="28.5">
      <c r="A174" s="222" t="s">
        <v>731</v>
      </c>
      <c r="B174" s="223" t="s">
        <v>732</v>
      </c>
      <c r="C174" s="195"/>
      <c r="D174" s="201"/>
      <c r="E174" s="209"/>
      <c r="F174" s="209"/>
      <c r="G174" s="198">
        <f>G175+G176</f>
        <v>0</v>
      </c>
      <c r="H174" s="198">
        <f t="shared" ref="H174:V174" si="79">H175+H176</f>
        <v>0</v>
      </c>
      <c r="I174" s="198">
        <f t="shared" si="79"/>
        <v>0</v>
      </c>
      <c r="J174" s="198">
        <f t="shared" si="79"/>
        <v>0</v>
      </c>
      <c r="K174" s="198">
        <f t="shared" si="79"/>
        <v>0</v>
      </c>
      <c r="L174" s="198">
        <f t="shared" si="79"/>
        <v>0</v>
      </c>
      <c r="M174" s="198">
        <f t="shared" si="79"/>
        <v>0</v>
      </c>
      <c r="N174" s="198">
        <f t="shared" si="79"/>
        <v>0</v>
      </c>
      <c r="O174" s="203">
        <f t="shared" si="67"/>
        <v>0</v>
      </c>
      <c r="P174" s="198">
        <f t="shared" si="79"/>
        <v>0</v>
      </c>
      <c r="Q174" s="198">
        <f t="shared" si="79"/>
        <v>0</v>
      </c>
      <c r="R174" s="198">
        <f t="shared" si="79"/>
        <v>0</v>
      </c>
      <c r="S174" s="198">
        <f t="shared" si="79"/>
        <v>7454</v>
      </c>
      <c r="T174" s="198">
        <f t="shared" si="79"/>
        <v>0</v>
      </c>
      <c r="U174" s="198">
        <f t="shared" si="79"/>
        <v>7454</v>
      </c>
      <c r="V174" s="198">
        <f t="shared" si="79"/>
        <v>0</v>
      </c>
    </row>
    <row r="175" spans="1:22" s="163" customFormat="1">
      <c r="A175" s="195">
        <v>1</v>
      </c>
      <c r="B175" s="196" t="s">
        <v>391</v>
      </c>
      <c r="C175" s="195"/>
      <c r="D175" s="201"/>
      <c r="E175" s="209"/>
      <c r="F175" s="209"/>
      <c r="G175" s="198">
        <f t="shared" si="77"/>
        <v>0</v>
      </c>
      <c r="H175" s="198"/>
      <c r="I175" s="198"/>
      <c r="J175" s="198"/>
      <c r="K175" s="198">
        <f t="shared" si="78"/>
        <v>0</v>
      </c>
      <c r="L175" s="198"/>
      <c r="M175" s="198"/>
      <c r="N175" s="198"/>
      <c r="O175" s="203">
        <f t="shared" si="67"/>
        <v>0</v>
      </c>
      <c r="P175" s="198"/>
      <c r="Q175" s="198"/>
      <c r="R175" s="198"/>
      <c r="S175" s="198">
        <f t="shared" si="66"/>
        <v>0</v>
      </c>
      <c r="T175" s="198"/>
      <c r="U175" s="198"/>
      <c r="V175" s="198"/>
    </row>
    <row r="176" spans="1:22" s="163" customFormat="1">
      <c r="A176" s="195">
        <v>2</v>
      </c>
      <c r="B176" s="196" t="s">
        <v>392</v>
      </c>
      <c r="C176" s="195"/>
      <c r="D176" s="201"/>
      <c r="E176" s="209"/>
      <c r="F176" s="209"/>
      <c r="G176" s="198">
        <f>G177+G178</f>
        <v>0</v>
      </c>
      <c r="H176" s="198">
        <f t="shared" ref="H176:V176" si="80">H177+H178</f>
        <v>0</v>
      </c>
      <c r="I176" s="198">
        <f t="shared" si="80"/>
        <v>0</v>
      </c>
      <c r="J176" s="198">
        <f t="shared" si="80"/>
        <v>0</v>
      </c>
      <c r="K176" s="198">
        <f t="shared" si="80"/>
        <v>0</v>
      </c>
      <c r="L176" s="198">
        <f t="shared" si="80"/>
        <v>0</v>
      </c>
      <c r="M176" s="198">
        <f t="shared" si="80"/>
        <v>0</v>
      </c>
      <c r="N176" s="198">
        <f t="shared" si="80"/>
        <v>0</v>
      </c>
      <c r="O176" s="203">
        <f t="shared" si="67"/>
        <v>0</v>
      </c>
      <c r="P176" s="198">
        <f t="shared" si="80"/>
        <v>0</v>
      </c>
      <c r="Q176" s="198">
        <f t="shared" si="80"/>
        <v>0</v>
      </c>
      <c r="R176" s="198">
        <f t="shared" si="80"/>
        <v>0</v>
      </c>
      <c r="S176" s="198">
        <f t="shared" si="80"/>
        <v>7454</v>
      </c>
      <c r="T176" s="198">
        <f t="shared" si="80"/>
        <v>0</v>
      </c>
      <c r="U176" s="198">
        <f t="shared" si="80"/>
        <v>7454</v>
      </c>
      <c r="V176" s="198">
        <f t="shared" si="80"/>
        <v>0</v>
      </c>
    </row>
    <row r="177" spans="1:22" s="163" customFormat="1" ht="42.75">
      <c r="A177" s="195" t="s">
        <v>393</v>
      </c>
      <c r="B177" s="196" t="s">
        <v>394</v>
      </c>
      <c r="C177" s="195"/>
      <c r="D177" s="201"/>
      <c r="E177" s="209"/>
      <c r="F177" s="209"/>
      <c r="G177" s="198">
        <f t="shared" si="77"/>
        <v>0</v>
      </c>
      <c r="H177" s="198"/>
      <c r="I177" s="198"/>
      <c r="J177" s="198"/>
      <c r="K177" s="198">
        <f t="shared" si="78"/>
        <v>0</v>
      </c>
      <c r="L177" s="198"/>
      <c r="M177" s="198"/>
      <c r="N177" s="198"/>
      <c r="O177" s="203">
        <f t="shared" si="67"/>
        <v>0</v>
      </c>
      <c r="P177" s="198"/>
      <c r="Q177" s="198"/>
      <c r="R177" s="198"/>
      <c r="S177" s="198">
        <f t="shared" si="66"/>
        <v>0</v>
      </c>
      <c r="T177" s="198"/>
      <c r="U177" s="198"/>
      <c r="V177" s="198"/>
    </row>
    <row r="178" spans="1:22" s="163" customFormat="1" ht="28.5">
      <c r="A178" s="195" t="s">
        <v>395</v>
      </c>
      <c r="B178" s="196" t="s">
        <v>396</v>
      </c>
      <c r="C178" s="195"/>
      <c r="D178" s="201"/>
      <c r="E178" s="209"/>
      <c r="F178" s="209"/>
      <c r="G178" s="198">
        <f>SUM(G179:G181)</f>
        <v>0</v>
      </c>
      <c r="H178" s="198">
        <f t="shared" ref="H178:V178" si="81">SUM(H179:H181)</f>
        <v>0</v>
      </c>
      <c r="I178" s="198">
        <f t="shared" si="81"/>
        <v>0</v>
      </c>
      <c r="J178" s="198">
        <f t="shared" si="81"/>
        <v>0</v>
      </c>
      <c r="K178" s="198">
        <f t="shared" si="81"/>
        <v>0</v>
      </c>
      <c r="L178" s="198">
        <f t="shared" si="81"/>
        <v>0</v>
      </c>
      <c r="M178" s="198">
        <f t="shared" si="81"/>
        <v>0</v>
      </c>
      <c r="N178" s="198">
        <f t="shared" si="81"/>
        <v>0</v>
      </c>
      <c r="O178" s="203">
        <f t="shared" si="67"/>
        <v>0</v>
      </c>
      <c r="P178" s="198">
        <f t="shared" si="81"/>
        <v>0</v>
      </c>
      <c r="Q178" s="198">
        <f t="shared" si="81"/>
        <v>0</v>
      </c>
      <c r="R178" s="198">
        <f t="shared" si="81"/>
        <v>0</v>
      </c>
      <c r="S178" s="198">
        <f t="shared" si="81"/>
        <v>7454</v>
      </c>
      <c r="T178" s="198">
        <f t="shared" si="81"/>
        <v>0</v>
      </c>
      <c r="U178" s="198">
        <f t="shared" si="81"/>
        <v>7454</v>
      </c>
      <c r="V178" s="198">
        <f t="shared" si="81"/>
        <v>0</v>
      </c>
    </row>
    <row r="179" spans="1:22" s="163" customFormat="1" ht="75">
      <c r="A179" s="202">
        <v>1</v>
      </c>
      <c r="B179" s="208" t="s">
        <v>733</v>
      </c>
      <c r="C179" s="202" t="s">
        <v>734</v>
      </c>
      <c r="D179" s="201"/>
      <c r="E179" s="209" t="s">
        <v>469</v>
      </c>
      <c r="F179" s="209" t="s">
        <v>735</v>
      </c>
      <c r="G179" s="203">
        <f t="shared" si="77"/>
        <v>0</v>
      </c>
      <c r="H179" s="203"/>
      <c r="I179" s="203"/>
      <c r="J179" s="203"/>
      <c r="K179" s="203">
        <f t="shared" si="78"/>
        <v>0</v>
      </c>
      <c r="L179" s="203"/>
      <c r="M179" s="203"/>
      <c r="N179" s="203"/>
      <c r="O179" s="203">
        <f t="shared" si="67"/>
        <v>0</v>
      </c>
      <c r="P179" s="203"/>
      <c r="Q179" s="203"/>
      <c r="R179" s="203"/>
      <c r="S179" s="203">
        <f t="shared" si="66"/>
        <v>1420</v>
      </c>
      <c r="T179" s="203"/>
      <c r="U179" s="203">
        <v>1420</v>
      </c>
      <c r="V179" s="203">
        <v>0</v>
      </c>
    </row>
    <row r="180" spans="1:22" s="163" customFormat="1" ht="75">
      <c r="A180" s="202">
        <v>2</v>
      </c>
      <c r="B180" s="208" t="s">
        <v>736</v>
      </c>
      <c r="C180" s="202" t="s">
        <v>737</v>
      </c>
      <c r="D180" s="201"/>
      <c r="E180" s="209" t="s">
        <v>469</v>
      </c>
      <c r="F180" s="209" t="s">
        <v>738</v>
      </c>
      <c r="G180" s="203">
        <f t="shared" si="77"/>
        <v>0</v>
      </c>
      <c r="H180" s="203"/>
      <c r="I180" s="203"/>
      <c r="J180" s="203"/>
      <c r="K180" s="203">
        <f t="shared" si="78"/>
        <v>0</v>
      </c>
      <c r="L180" s="203"/>
      <c r="M180" s="203"/>
      <c r="N180" s="203"/>
      <c r="O180" s="203">
        <f t="shared" si="67"/>
        <v>0</v>
      </c>
      <c r="P180" s="203"/>
      <c r="Q180" s="203"/>
      <c r="R180" s="203"/>
      <c r="S180" s="203">
        <f t="shared" si="66"/>
        <v>860</v>
      </c>
      <c r="T180" s="203"/>
      <c r="U180" s="203">
        <v>860</v>
      </c>
      <c r="V180" s="203">
        <v>0</v>
      </c>
    </row>
    <row r="181" spans="1:22" s="163" customFormat="1" ht="75">
      <c r="A181" s="202">
        <v>3</v>
      </c>
      <c r="B181" s="208" t="s">
        <v>739</v>
      </c>
      <c r="C181" s="202" t="s">
        <v>740</v>
      </c>
      <c r="D181" s="201"/>
      <c r="E181" s="201"/>
      <c r="F181" s="209" t="s">
        <v>741</v>
      </c>
      <c r="G181" s="203">
        <f t="shared" si="77"/>
        <v>0</v>
      </c>
      <c r="H181" s="203"/>
      <c r="I181" s="203"/>
      <c r="J181" s="203"/>
      <c r="K181" s="203">
        <f t="shared" si="78"/>
        <v>0</v>
      </c>
      <c r="L181" s="203"/>
      <c r="M181" s="203"/>
      <c r="N181" s="203"/>
      <c r="O181" s="203">
        <f t="shared" si="67"/>
        <v>0</v>
      </c>
      <c r="P181" s="203"/>
      <c r="Q181" s="203"/>
      <c r="R181" s="203"/>
      <c r="S181" s="203">
        <f t="shared" si="66"/>
        <v>5174</v>
      </c>
      <c r="T181" s="203"/>
      <c r="U181" s="203">
        <v>5174</v>
      </c>
      <c r="V181" s="203">
        <v>0</v>
      </c>
    </row>
    <row r="182" spans="1:22" s="218" customFormat="1" ht="28.5">
      <c r="A182" s="195" t="s">
        <v>742</v>
      </c>
      <c r="B182" s="224" t="s">
        <v>743</v>
      </c>
      <c r="C182" s="195"/>
      <c r="D182" s="217"/>
      <c r="E182" s="217"/>
      <c r="F182" s="222"/>
      <c r="G182" s="198">
        <f t="shared" si="77"/>
        <v>0</v>
      </c>
      <c r="H182" s="198"/>
      <c r="I182" s="198"/>
      <c r="J182" s="198"/>
      <c r="K182" s="198">
        <f t="shared" si="78"/>
        <v>0</v>
      </c>
      <c r="L182" s="198"/>
      <c r="M182" s="198"/>
      <c r="N182" s="198"/>
      <c r="O182" s="203">
        <f t="shared" si="67"/>
        <v>0</v>
      </c>
      <c r="P182" s="198"/>
      <c r="Q182" s="198"/>
      <c r="R182" s="198"/>
      <c r="S182" s="198">
        <f t="shared" si="66"/>
        <v>34635</v>
      </c>
      <c r="T182" s="198"/>
      <c r="U182" s="198">
        <v>16338</v>
      </c>
      <c r="V182" s="198">
        <v>18297</v>
      </c>
    </row>
    <row r="183" spans="1:22" s="163" customFormat="1" ht="45.75" customHeight="1">
      <c r="A183" s="195" t="s">
        <v>21</v>
      </c>
      <c r="B183" s="196" t="s">
        <v>744</v>
      </c>
      <c r="C183" s="195"/>
      <c r="D183" s="195"/>
      <c r="E183" s="195"/>
      <c r="F183" s="195"/>
      <c r="G183" s="198">
        <f>G184+G194+G205</f>
        <v>530217</v>
      </c>
      <c r="H183" s="198">
        <f t="shared" ref="H183:V183" si="82">H184+H194+H205</f>
        <v>0</v>
      </c>
      <c r="I183" s="198">
        <f t="shared" si="82"/>
        <v>481217</v>
      </c>
      <c r="J183" s="198">
        <f t="shared" si="82"/>
        <v>49000</v>
      </c>
      <c r="K183" s="198">
        <f t="shared" si="82"/>
        <v>0</v>
      </c>
      <c r="L183" s="198">
        <f t="shared" si="82"/>
        <v>0</v>
      </c>
      <c r="M183" s="198">
        <f t="shared" si="82"/>
        <v>0</v>
      </c>
      <c r="N183" s="198">
        <f t="shared" si="82"/>
        <v>0</v>
      </c>
      <c r="O183" s="203">
        <f t="shared" si="67"/>
        <v>0</v>
      </c>
      <c r="P183" s="198">
        <f t="shared" si="82"/>
        <v>0</v>
      </c>
      <c r="Q183" s="198">
        <f t="shared" si="82"/>
        <v>0</v>
      </c>
      <c r="R183" s="198">
        <f t="shared" si="82"/>
        <v>0</v>
      </c>
      <c r="S183" s="198">
        <f t="shared" si="82"/>
        <v>209168</v>
      </c>
      <c r="T183" s="198">
        <f t="shared" si="82"/>
        <v>0</v>
      </c>
      <c r="U183" s="198">
        <f t="shared" si="82"/>
        <v>181368</v>
      </c>
      <c r="V183" s="198">
        <f t="shared" si="82"/>
        <v>27800</v>
      </c>
    </row>
    <row r="184" spans="1:22" s="163" customFormat="1">
      <c r="A184" s="195" t="s">
        <v>37</v>
      </c>
      <c r="B184" s="196" t="s">
        <v>604</v>
      </c>
      <c r="C184" s="195"/>
      <c r="D184" s="195"/>
      <c r="E184" s="195"/>
      <c r="F184" s="195"/>
      <c r="G184" s="198">
        <f>G185</f>
        <v>219217</v>
      </c>
      <c r="H184" s="198">
        <f t="shared" ref="H184:V185" si="83">H185</f>
        <v>0</v>
      </c>
      <c r="I184" s="198">
        <f t="shared" si="83"/>
        <v>196717</v>
      </c>
      <c r="J184" s="198">
        <f t="shared" si="83"/>
        <v>22500</v>
      </c>
      <c r="K184" s="198">
        <f t="shared" si="83"/>
        <v>0</v>
      </c>
      <c r="L184" s="198">
        <f t="shared" si="83"/>
        <v>0</v>
      </c>
      <c r="M184" s="198">
        <f t="shared" si="83"/>
        <v>0</v>
      </c>
      <c r="N184" s="198">
        <f t="shared" si="83"/>
        <v>0</v>
      </c>
      <c r="O184" s="203">
        <f t="shared" si="67"/>
        <v>0</v>
      </c>
      <c r="P184" s="198">
        <f t="shared" si="83"/>
        <v>0</v>
      </c>
      <c r="Q184" s="198">
        <f t="shared" si="83"/>
        <v>0</v>
      </c>
      <c r="R184" s="198">
        <f t="shared" si="83"/>
        <v>0</v>
      </c>
      <c r="S184" s="198">
        <f t="shared" si="83"/>
        <v>80668</v>
      </c>
      <c r="T184" s="198">
        <f t="shared" si="83"/>
        <v>0</v>
      </c>
      <c r="U184" s="198">
        <f t="shared" si="83"/>
        <v>68368</v>
      </c>
      <c r="V184" s="198">
        <f t="shared" si="83"/>
        <v>12300</v>
      </c>
    </row>
    <row r="185" spans="1:22" s="163" customFormat="1" ht="85.5">
      <c r="A185" s="225">
        <v>1</v>
      </c>
      <c r="B185" s="226" t="s">
        <v>745</v>
      </c>
      <c r="C185" s="195"/>
      <c r="D185" s="195"/>
      <c r="E185" s="195"/>
      <c r="F185" s="195"/>
      <c r="G185" s="198">
        <f>G186</f>
        <v>219217</v>
      </c>
      <c r="H185" s="198">
        <f t="shared" si="83"/>
        <v>0</v>
      </c>
      <c r="I185" s="198">
        <f t="shared" si="83"/>
        <v>196717</v>
      </c>
      <c r="J185" s="198">
        <f t="shared" si="83"/>
        <v>22500</v>
      </c>
      <c r="K185" s="198">
        <f t="shared" si="83"/>
        <v>0</v>
      </c>
      <c r="L185" s="198">
        <f t="shared" si="83"/>
        <v>0</v>
      </c>
      <c r="M185" s="198">
        <f t="shared" si="83"/>
        <v>0</v>
      </c>
      <c r="N185" s="198">
        <f t="shared" si="83"/>
        <v>0</v>
      </c>
      <c r="O185" s="203">
        <f t="shared" si="67"/>
        <v>0</v>
      </c>
      <c r="P185" s="198">
        <f t="shared" si="83"/>
        <v>0</v>
      </c>
      <c r="Q185" s="198">
        <f t="shared" si="83"/>
        <v>0</v>
      </c>
      <c r="R185" s="198">
        <f t="shared" si="83"/>
        <v>0</v>
      </c>
      <c r="S185" s="198">
        <f t="shared" si="83"/>
        <v>80668</v>
      </c>
      <c r="T185" s="198">
        <f t="shared" si="83"/>
        <v>0</v>
      </c>
      <c r="U185" s="198">
        <f t="shared" si="83"/>
        <v>68368</v>
      </c>
      <c r="V185" s="198">
        <f t="shared" si="83"/>
        <v>12300</v>
      </c>
    </row>
    <row r="186" spans="1:22" s="163" customFormat="1" ht="99.75">
      <c r="A186" s="225" t="s">
        <v>746</v>
      </c>
      <c r="B186" s="226" t="s">
        <v>747</v>
      </c>
      <c r="C186" s="202"/>
      <c r="D186" s="202"/>
      <c r="E186" s="202"/>
      <c r="F186" s="202"/>
      <c r="G186" s="198">
        <f>SUM(G187:G193)</f>
        <v>219217</v>
      </c>
      <c r="H186" s="198">
        <f t="shared" ref="H186:V186" si="84">SUM(H187:H193)</f>
        <v>0</v>
      </c>
      <c r="I186" s="198">
        <f t="shared" si="84"/>
        <v>196717</v>
      </c>
      <c r="J186" s="198">
        <f t="shared" si="84"/>
        <v>22500</v>
      </c>
      <c r="K186" s="198">
        <f t="shared" si="84"/>
        <v>0</v>
      </c>
      <c r="L186" s="198">
        <f t="shared" si="84"/>
        <v>0</v>
      </c>
      <c r="M186" s="198">
        <f t="shared" si="84"/>
        <v>0</v>
      </c>
      <c r="N186" s="198">
        <f t="shared" si="84"/>
        <v>0</v>
      </c>
      <c r="O186" s="203">
        <f t="shared" si="67"/>
        <v>0</v>
      </c>
      <c r="P186" s="198">
        <f t="shared" si="84"/>
        <v>0</v>
      </c>
      <c r="Q186" s="198">
        <f t="shared" si="84"/>
        <v>0</v>
      </c>
      <c r="R186" s="198">
        <f t="shared" si="84"/>
        <v>0</v>
      </c>
      <c r="S186" s="198">
        <f t="shared" si="84"/>
        <v>80668</v>
      </c>
      <c r="T186" s="198">
        <f t="shared" si="84"/>
        <v>0</v>
      </c>
      <c r="U186" s="198">
        <f t="shared" si="84"/>
        <v>68368</v>
      </c>
      <c r="V186" s="198">
        <f t="shared" si="84"/>
        <v>12300</v>
      </c>
    </row>
    <row r="187" spans="1:22" s="163" customFormat="1" ht="60">
      <c r="A187" s="227">
        <v>1</v>
      </c>
      <c r="B187" s="228" t="s">
        <v>748</v>
      </c>
      <c r="C187" s="229" t="s">
        <v>749</v>
      </c>
      <c r="D187" s="202"/>
      <c r="E187" s="229" t="s">
        <v>750</v>
      </c>
      <c r="F187" s="229" t="s">
        <v>751</v>
      </c>
      <c r="G187" s="203">
        <f t="shared" si="77"/>
        <v>18000</v>
      </c>
      <c r="H187" s="203"/>
      <c r="I187" s="204">
        <v>16000</v>
      </c>
      <c r="J187" s="204">
        <v>2000</v>
      </c>
      <c r="K187" s="203">
        <f t="shared" si="78"/>
        <v>0</v>
      </c>
      <c r="L187" s="203"/>
      <c r="M187" s="203"/>
      <c r="N187" s="203"/>
      <c r="O187" s="203">
        <f t="shared" si="67"/>
        <v>0</v>
      </c>
      <c r="P187" s="203"/>
      <c r="Q187" s="203"/>
      <c r="R187" s="203"/>
      <c r="S187" s="203">
        <f t="shared" si="66"/>
        <v>1400</v>
      </c>
      <c r="T187" s="203"/>
      <c r="U187" s="204">
        <v>0</v>
      </c>
      <c r="V187" s="204">
        <v>1400</v>
      </c>
    </row>
    <row r="188" spans="1:22" s="163" customFormat="1" ht="60">
      <c r="A188" s="227">
        <v>2</v>
      </c>
      <c r="B188" s="228" t="s">
        <v>752</v>
      </c>
      <c r="C188" s="229" t="s">
        <v>753</v>
      </c>
      <c r="D188" s="230"/>
      <c r="E188" s="229" t="s">
        <v>750</v>
      </c>
      <c r="F188" s="229" t="s">
        <v>754</v>
      </c>
      <c r="G188" s="203">
        <f t="shared" si="77"/>
        <v>32000</v>
      </c>
      <c r="H188" s="231"/>
      <c r="I188" s="204">
        <v>29000</v>
      </c>
      <c r="J188" s="204">
        <v>3000</v>
      </c>
      <c r="K188" s="203">
        <f t="shared" si="78"/>
        <v>0</v>
      </c>
      <c r="L188" s="231"/>
      <c r="M188" s="231"/>
      <c r="N188" s="231"/>
      <c r="O188" s="203">
        <f t="shared" si="67"/>
        <v>0</v>
      </c>
      <c r="P188" s="231"/>
      <c r="Q188" s="231"/>
      <c r="R188" s="231"/>
      <c r="S188" s="203">
        <f t="shared" si="66"/>
        <v>2568</v>
      </c>
      <c r="T188" s="231"/>
      <c r="U188" s="204">
        <v>568</v>
      </c>
      <c r="V188" s="204">
        <v>2000</v>
      </c>
    </row>
    <row r="189" spans="1:22" s="163" customFormat="1" ht="60">
      <c r="A189" s="227">
        <v>3</v>
      </c>
      <c r="B189" s="228" t="s">
        <v>755</v>
      </c>
      <c r="C189" s="229" t="s">
        <v>756</v>
      </c>
      <c r="D189" s="230"/>
      <c r="E189" s="229" t="s">
        <v>750</v>
      </c>
      <c r="F189" s="229" t="s">
        <v>757</v>
      </c>
      <c r="G189" s="203">
        <f t="shared" si="77"/>
        <v>24217</v>
      </c>
      <c r="H189" s="231"/>
      <c r="I189" s="204">
        <v>21717</v>
      </c>
      <c r="J189" s="204">
        <v>2500</v>
      </c>
      <c r="K189" s="203">
        <f t="shared" si="78"/>
        <v>0</v>
      </c>
      <c r="L189" s="231"/>
      <c r="M189" s="231"/>
      <c r="N189" s="231"/>
      <c r="O189" s="203">
        <f t="shared" si="67"/>
        <v>0</v>
      </c>
      <c r="P189" s="231"/>
      <c r="Q189" s="231"/>
      <c r="R189" s="231"/>
      <c r="S189" s="203">
        <f t="shared" si="66"/>
        <v>2500</v>
      </c>
      <c r="T189" s="231"/>
      <c r="U189" s="204">
        <v>500</v>
      </c>
      <c r="V189" s="204">
        <v>2000</v>
      </c>
    </row>
    <row r="190" spans="1:22" s="163" customFormat="1" ht="60">
      <c r="A190" s="227">
        <v>4</v>
      </c>
      <c r="B190" s="228" t="s">
        <v>758</v>
      </c>
      <c r="C190" s="229" t="s">
        <v>759</v>
      </c>
      <c r="D190" s="230"/>
      <c r="E190" s="229" t="s">
        <v>750</v>
      </c>
      <c r="F190" s="229" t="s">
        <v>760</v>
      </c>
      <c r="G190" s="203">
        <f t="shared" si="77"/>
        <v>12000</v>
      </c>
      <c r="H190" s="231"/>
      <c r="I190" s="204">
        <v>11000</v>
      </c>
      <c r="J190" s="204">
        <v>1000</v>
      </c>
      <c r="K190" s="203">
        <f t="shared" si="78"/>
        <v>0</v>
      </c>
      <c r="L190" s="231"/>
      <c r="M190" s="231"/>
      <c r="N190" s="231"/>
      <c r="O190" s="203">
        <f t="shared" si="67"/>
        <v>0</v>
      </c>
      <c r="P190" s="231"/>
      <c r="Q190" s="231"/>
      <c r="R190" s="231"/>
      <c r="S190" s="203">
        <f t="shared" si="66"/>
        <v>1200</v>
      </c>
      <c r="T190" s="231"/>
      <c r="U190" s="204">
        <v>1200</v>
      </c>
      <c r="V190" s="204">
        <v>0</v>
      </c>
    </row>
    <row r="191" spans="1:22" s="163" customFormat="1" ht="90">
      <c r="A191" s="227">
        <v>5</v>
      </c>
      <c r="B191" s="228" t="s">
        <v>761</v>
      </c>
      <c r="C191" s="229" t="s">
        <v>762</v>
      </c>
      <c r="D191" s="230"/>
      <c r="E191" s="229" t="s">
        <v>750</v>
      </c>
      <c r="F191" s="229" t="s">
        <v>763</v>
      </c>
      <c r="G191" s="203">
        <f t="shared" si="77"/>
        <v>35000</v>
      </c>
      <c r="H191" s="231"/>
      <c r="I191" s="204">
        <v>30500</v>
      </c>
      <c r="J191" s="204">
        <v>4500</v>
      </c>
      <c r="K191" s="203">
        <f t="shared" si="78"/>
        <v>0</v>
      </c>
      <c r="L191" s="231"/>
      <c r="M191" s="231"/>
      <c r="N191" s="231"/>
      <c r="O191" s="203">
        <f t="shared" si="67"/>
        <v>0</v>
      </c>
      <c r="P191" s="231"/>
      <c r="Q191" s="231"/>
      <c r="R191" s="231"/>
      <c r="S191" s="203">
        <f t="shared" si="66"/>
        <v>3000</v>
      </c>
      <c r="T191" s="231"/>
      <c r="U191" s="204">
        <v>3000</v>
      </c>
      <c r="V191" s="204">
        <v>0</v>
      </c>
    </row>
    <row r="192" spans="1:22" s="163" customFormat="1" ht="75">
      <c r="A192" s="227">
        <v>6</v>
      </c>
      <c r="B192" s="228" t="s">
        <v>764</v>
      </c>
      <c r="C192" s="229" t="s">
        <v>765</v>
      </c>
      <c r="D192" s="230"/>
      <c r="E192" s="229" t="s">
        <v>766</v>
      </c>
      <c r="F192" s="229" t="s">
        <v>767</v>
      </c>
      <c r="G192" s="203">
        <f t="shared" si="77"/>
        <v>25000</v>
      </c>
      <c r="H192" s="231"/>
      <c r="I192" s="204">
        <v>22500</v>
      </c>
      <c r="J192" s="204">
        <v>2500</v>
      </c>
      <c r="K192" s="203">
        <f t="shared" si="78"/>
        <v>0</v>
      </c>
      <c r="L192" s="231"/>
      <c r="M192" s="231"/>
      <c r="N192" s="231"/>
      <c r="O192" s="203">
        <f t="shared" si="67"/>
        <v>0</v>
      </c>
      <c r="P192" s="231"/>
      <c r="Q192" s="231"/>
      <c r="R192" s="231"/>
      <c r="S192" s="203">
        <f t="shared" si="66"/>
        <v>18000</v>
      </c>
      <c r="T192" s="231"/>
      <c r="U192" s="204">
        <v>16000</v>
      </c>
      <c r="V192" s="204">
        <v>2000</v>
      </c>
    </row>
    <row r="193" spans="1:22" s="163" customFormat="1" ht="45">
      <c r="A193" s="227">
        <v>7</v>
      </c>
      <c r="B193" s="228" t="s">
        <v>768</v>
      </c>
      <c r="C193" s="229" t="s">
        <v>769</v>
      </c>
      <c r="D193" s="230"/>
      <c r="E193" s="229" t="s">
        <v>766</v>
      </c>
      <c r="F193" s="230"/>
      <c r="G193" s="198">
        <f t="shared" si="77"/>
        <v>73000</v>
      </c>
      <c r="H193" s="231"/>
      <c r="I193" s="204">
        <v>66000</v>
      </c>
      <c r="J193" s="204">
        <v>7000</v>
      </c>
      <c r="K193" s="198">
        <f t="shared" si="78"/>
        <v>0</v>
      </c>
      <c r="L193" s="231"/>
      <c r="M193" s="231"/>
      <c r="N193" s="231"/>
      <c r="O193" s="203">
        <f t="shared" si="67"/>
        <v>0</v>
      </c>
      <c r="P193" s="231"/>
      <c r="Q193" s="231"/>
      <c r="R193" s="231"/>
      <c r="S193" s="198">
        <f t="shared" si="66"/>
        <v>52000</v>
      </c>
      <c r="T193" s="231"/>
      <c r="U193" s="204">
        <v>47100</v>
      </c>
      <c r="V193" s="204">
        <v>4900</v>
      </c>
    </row>
    <row r="194" spans="1:22" s="163" customFormat="1">
      <c r="A194" s="195" t="s">
        <v>45</v>
      </c>
      <c r="B194" s="196" t="s">
        <v>770</v>
      </c>
      <c r="C194" s="195"/>
      <c r="D194" s="195"/>
      <c r="E194" s="195"/>
      <c r="F194" s="195"/>
      <c r="G194" s="198">
        <f>G195</f>
        <v>221500</v>
      </c>
      <c r="H194" s="198">
        <f t="shared" ref="H194:V195" si="85">H195</f>
        <v>0</v>
      </c>
      <c r="I194" s="198">
        <f t="shared" si="85"/>
        <v>200000</v>
      </c>
      <c r="J194" s="198">
        <f t="shared" si="85"/>
        <v>21500</v>
      </c>
      <c r="K194" s="198">
        <f t="shared" si="85"/>
        <v>0</v>
      </c>
      <c r="L194" s="198">
        <f t="shared" si="85"/>
        <v>0</v>
      </c>
      <c r="M194" s="198">
        <f t="shared" si="85"/>
        <v>0</v>
      </c>
      <c r="N194" s="198">
        <f t="shared" si="85"/>
        <v>0</v>
      </c>
      <c r="O194" s="203">
        <f t="shared" si="67"/>
        <v>0</v>
      </c>
      <c r="P194" s="198">
        <f t="shared" si="85"/>
        <v>0</v>
      </c>
      <c r="Q194" s="198">
        <f t="shared" si="85"/>
        <v>0</v>
      </c>
      <c r="R194" s="198">
        <f t="shared" si="85"/>
        <v>0</v>
      </c>
      <c r="S194" s="198">
        <f t="shared" si="85"/>
        <v>83500</v>
      </c>
      <c r="T194" s="198">
        <f t="shared" si="85"/>
        <v>0</v>
      </c>
      <c r="U194" s="198">
        <f t="shared" si="85"/>
        <v>70000</v>
      </c>
      <c r="V194" s="198">
        <f t="shared" si="85"/>
        <v>13500</v>
      </c>
    </row>
    <row r="195" spans="1:22" s="163" customFormat="1" ht="85.5">
      <c r="A195" s="225">
        <v>1</v>
      </c>
      <c r="B195" s="226" t="s">
        <v>745</v>
      </c>
      <c r="C195" s="195"/>
      <c r="D195" s="195"/>
      <c r="E195" s="195"/>
      <c r="F195" s="195"/>
      <c r="G195" s="198">
        <f>G196</f>
        <v>221500</v>
      </c>
      <c r="H195" s="198">
        <f t="shared" si="85"/>
        <v>0</v>
      </c>
      <c r="I195" s="198">
        <f t="shared" si="85"/>
        <v>200000</v>
      </c>
      <c r="J195" s="198">
        <f t="shared" si="85"/>
        <v>21500</v>
      </c>
      <c r="K195" s="198">
        <f t="shared" si="85"/>
        <v>0</v>
      </c>
      <c r="L195" s="198">
        <f t="shared" si="85"/>
        <v>0</v>
      </c>
      <c r="M195" s="198">
        <f t="shared" si="85"/>
        <v>0</v>
      </c>
      <c r="N195" s="198">
        <f t="shared" si="85"/>
        <v>0</v>
      </c>
      <c r="O195" s="203">
        <f t="shared" si="67"/>
        <v>0</v>
      </c>
      <c r="P195" s="198">
        <f t="shared" si="85"/>
        <v>0</v>
      </c>
      <c r="Q195" s="198">
        <f t="shared" si="85"/>
        <v>0</v>
      </c>
      <c r="R195" s="198">
        <f t="shared" si="85"/>
        <v>0</v>
      </c>
      <c r="S195" s="198">
        <f t="shared" si="85"/>
        <v>83500</v>
      </c>
      <c r="T195" s="198">
        <f t="shared" si="85"/>
        <v>0</v>
      </c>
      <c r="U195" s="198">
        <f t="shared" si="85"/>
        <v>70000</v>
      </c>
      <c r="V195" s="198">
        <f t="shared" si="85"/>
        <v>13500</v>
      </c>
    </row>
    <row r="196" spans="1:22" s="163" customFormat="1" ht="99.75">
      <c r="A196" s="225" t="s">
        <v>746</v>
      </c>
      <c r="B196" s="226" t="s">
        <v>747</v>
      </c>
      <c r="C196" s="202"/>
      <c r="D196" s="202"/>
      <c r="E196" s="202"/>
      <c r="F196" s="202"/>
      <c r="G196" s="198">
        <f>SUM(G197:G204)</f>
        <v>221500</v>
      </c>
      <c r="H196" s="198">
        <f t="shared" ref="H196:V196" si="86">SUM(H197:H204)</f>
        <v>0</v>
      </c>
      <c r="I196" s="198">
        <f t="shared" si="86"/>
        <v>200000</v>
      </c>
      <c r="J196" s="198">
        <f t="shared" si="86"/>
        <v>21500</v>
      </c>
      <c r="K196" s="198">
        <f t="shared" si="86"/>
        <v>0</v>
      </c>
      <c r="L196" s="198">
        <f t="shared" si="86"/>
        <v>0</v>
      </c>
      <c r="M196" s="198">
        <f t="shared" si="86"/>
        <v>0</v>
      </c>
      <c r="N196" s="198">
        <f t="shared" si="86"/>
        <v>0</v>
      </c>
      <c r="O196" s="203">
        <f t="shared" si="67"/>
        <v>0</v>
      </c>
      <c r="P196" s="198">
        <f t="shared" si="86"/>
        <v>0</v>
      </c>
      <c r="Q196" s="198">
        <f t="shared" si="86"/>
        <v>0</v>
      </c>
      <c r="R196" s="198">
        <f t="shared" si="86"/>
        <v>0</v>
      </c>
      <c r="S196" s="198">
        <f t="shared" si="86"/>
        <v>83500</v>
      </c>
      <c r="T196" s="198">
        <f t="shared" si="86"/>
        <v>0</v>
      </c>
      <c r="U196" s="198">
        <f t="shared" si="86"/>
        <v>70000</v>
      </c>
      <c r="V196" s="198">
        <f t="shared" si="86"/>
        <v>13500</v>
      </c>
    </row>
    <row r="197" spans="1:22" s="163" customFormat="1" ht="75">
      <c r="A197" s="227">
        <v>1</v>
      </c>
      <c r="B197" s="232" t="s">
        <v>771</v>
      </c>
      <c r="C197" s="233" t="s">
        <v>772</v>
      </c>
      <c r="D197" s="230"/>
      <c r="E197" s="229" t="s">
        <v>750</v>
      </c>
      <c r="F197" s="233" t="s">
        <v>773</v>
      </c>
      <c r="G197" s="198">
        <f t="shared" si="77"/>
        <v>7500</v>
      </c>
      <c r="H197" s="231"/>
      <c r="I197" s="204">
        <v>7000</v>
      </c>
      <c r="J197" s="204">
        <v>500</v>
      </c>
      <c r="K197" s="198">
        <f t="shared" si="78"/>
        <v>0</v>
      </c>
      <c r="L197" s="231"/>
      <c r="M197" s="231"/>
      <c r="N197" s="231"/>
      <c r="O197" s="203">
        <f t="shared" si="67"/>
        <v>0</v>
      </c>
      <c r="P197" s="231"/>
      <c r="Q197" s="231"/>
      <c r="R197" s="231"/>
      <c r="S197" s="198">
        <f t="shared" si="66"/>
        <v>1500</v>
      </c>
      <c r="T197" s="231"/>
      <c r="U197" s="204">
        <v>1500</v>
      </c>
      <c r="V197" s="204">
        <v>0</v>
      </c>
    </row>
    <row r="198" spans="1:22" s="163" customFormat="1" ht="75">
      <c r="A198" s="227">
        <v>2</v>
      </c>
      <c r="B198" s="232" t="s">
        <v>774</v>
      </c>
      <c r="C198" s="233" t="s">
        <v>775</v>
      </c>
      <c r="D198" s="230"/>
      <c r="E198" s="229" t="s">
        <v>750</v>
      </c>
      <c r="F198" s="233" t="s">
        <v>776</v>
      </c>
      <c r="G198" s="198">
        <f t="shared" si="77"/>
        <v>17000</v>
      </c>
      <c r="H198" s="231"/>
      <c r="I198" s="204">
        <v>15000</v>
      </c>
      <c r="J198" s="204">
        <v>2000</v>
      </c>
      <c r="K198" s="198">
        <f t="shared" si="78"/>
        <v>0</v>
      </c>
      <c r="L198" s="231"/>
      <c r="M198" s="231"/>
      <c r="N198" s="231"/>
      <c r="O198" s="203">
        <f t="shared" si="67"/>
        <v>0</v>
      </c>
      <c r="P198" s="231"/>
      <c r="Q198" s="231"/>
      <c r="R198" s="231"/>
      <c r="S198" s="198">
        <f t="shared" si="66"/>
        <v>3200</v>
      </c>
      <c r="T198" s="231"/>
      <c r="U198" s="204">
        <v>1700</v>
      </c>
      <c r="V198" s="204">
        <v>1500</v>
      </c>
    </row>
    <row r="199" spans="1:22" s="163" customFormat="1" ht="75">
      <c r="A199" s="227">
        <v>3</v>
      </c>
      <c r="B199" s="232" t="s">
        <v>777</v>
      </c>
      <c r="C199" s="233" t="s">
        <v>778</v>
      </c>
      <c r="D199" s="230"/>
      <c r="E199" s="229" t="s">
        <v>750</v>
      </c>
      <c r="F199" s="233" t="s">
        <v>779</v>
      </c>
      <c r="G199" s="198">
        <f t="shared" si="77"/>
        <v>35000</v>
      </c>
      <c r="H199" s="231"/>
      <c r="I199" s="204">
        <v>31500</v>
      </c>
      <c r="J199" s="204">
        <v>3500</v>
      </c>
      <c r="K199" s="198">
        <f t="shared" si="78"/>
        <v>0</v>
      </c>
      <c r="L199" s="231"/>
      <c r="M199" s="231"/>
      <c r="N199" s="231"/>
      <c r="O199" s="203">
        <f t="shared" si="67"/>
        <v>0</v>
      </c>
      <c r="P199" s="231"/>
      <c r="Q199" s="231"/>
      <c r="R199" s="231"/>
      <c r="S199" s="198">
        <f t="shared" si="66"/>
        <v>6500</v>
      </c>
      <c r="T199" s="231"/>
      <c r="U199" s="204">
        <v>3500</v>
      </c>
      <c r="V199" s="204">
        <v>3000</v>
      </c>
    </row>
    <row r="200" spans="1:22" s="163" customFormat="1" ht="60">
      <c r="A200" s="227">
        <v>4</v>
      </c>
      <c r="B200" s="232" t="s">
        <v>780</v>
      </c>
      <c r="C200" s="233" t="s">
        <v>781</v>
      </c>
      <c r="D200" s="230"/>
      <c r="E200" s="229" t="s">
        <v>750</v>
      </c>
      <c r="F200" s="233" t="s">
        <v>782</v>
      </c>
      <c r="G200" s="198">
        <f t="shared" si="77"/>
        <v>12000</v>
      </c>
      <c r="H200" s="231"/>
      <c r="I200" s="204">
        <v>11000</v>
      </c>
      <c r="J200" s="204">
        <v>1000</v>
      </c>
      <c r="K200" s="198">
        <f t="shared" si="78"/>
        <v>0</v>
      </c>
      <c r="L200" s="231"/>
      <c r="M200" s="231"/>
      <c r="N200" s="231"/>
      <c r="O200" s="203">
        <f t="shared" si="67"/>
        <v>0</v>
      </c>
      <c r="P200" s="231"/>
      <c r="Q200" s="231"/>
      <c r="R200" s="231"/>
      <c r="S200" s="198">
        <f t="shared" si="66"/>
        <v>2100</v>
      </c>
      <c r="T200" s="231"/>
      <c r="U200" s="204">
        <v>1600</v>
      </c>
      <c r="V200" s="204">
        <v>500</v>
      </c>
    </row>
    <row r="201" spans="1:22" s="163" customFormat="1" ht="60">
      <c r="A201" s="227">
        <v>5</v>
      </c>
      <c r="B201" s="232" t="s">
        <v>783</v>
      </c>
      <c r="C201" s="233" t="s">
        <v>784</v>
      </c>
      <c r="D201" s="230"/>
      <c r="E201" s="229" t="s">
        <v>750</v>
      </c>
      <c r="F201" s="233" t="s">
        <v>785</v>
      </c>
      <c r="G201" s="198">
        <f t="shared" si="77"/>
        <v>44500</v>
      </c>
      <c r="H201" s="231"/>
      <c r="I201" s="204">
        <v>40500</v>
      </c>
      <c r="J201" s="204">
        <v>4000</v>
      </c>
      <c r="K201" s="198">
        <f t="shared" si="78"/>
        <v>0</v>
      </c>
      <c r="L201" s="231"/>
      <c r="M201" s="231"/>
      <c r="N201" s="231"/>
      <c r="O201" s="203">
        <f t="shared" si="67"/>
        <v>0</v>
      </c>
      <c r="P201" s="231"/>
      <c r="Q201" s="231"/>
      <c r="R201" s="231"/>
      <c r="S201" s="198">
        <f t="shared" si="66"/>
        <v>8200</v>
      </c>
      <c r="T201" s="231"/>
      <c r="U201" s="204">
        <v>8200</v>
      </c>
      <c r="V201" s="204">
        <v>0</v>
      </c>
    </row>
    <row r="202" spans="1:22" s="163" customFormat="1" ht="60">
      <c r="A202" s="227">
        <v>6</v>
      </c>
      <c r="B202" s="232" t="s">
        <v>786</v>
      </c>
      <c r="C202" s="233" t="s">
        <v>787</v>
      </c>
      <c r="D202" s="230"/>
      <c r="E202" s="229" t="s">
        <v>750</v>
      </c>
      <c r="F202" s="233" t="s">
        <v>788</v>
      </c>
      <c r="G202" s="198">
        <f t="shared" si="77"/>
        <v>25000</v>
      </c>
      <c r="H202" s="231"/>
      <c r="I202" s="204">
        <v>22500</v>
      </c>
      <c r="J202" s="204">
        <v>2500</v>
      </c>
      <c r="K202" s="198">
        <f t="shared" si="78"/>
        <v>0</v>
      </c>
      <c r="L202" s="231"/>
      <c r="M202" s="231"/>
      <c r="N202" s="231"/>
      <c r="O202" s="203">
        <f t="shared" si="67"/>
        <v>0</v>
      </c>
      <c r="P202" s="231"/>
      <c r="Q202" s="231"/>
      <c r="R202" s="231"/>
      <c r="S202" s="198">
        <f t="shared" si="66"/>
        <v>4500</v>
      </c>
      <c r="T202" s="231"/>
      <c r="U202" s="204">
        <v>2500</v>
      </c>
      <c r="V202" s="204">
        <v>2000</v>
      </c>
    </row>
    <row r="203" spans="1:22" s="163" customFormat="1" ht="75">
      <c r="A203" s="227">
        <v>7</v>
      </c>
      <c r="B203" s="232" t="s">
        <v>789</v>
      </c>
      <c r="C203" s="233" t="s">
        <v>790</v>
      </c>
      <c r="D203" s="230"/>
      <c r="E203" s="233" t="s">
        <v>766</v>
      </c>
      <c r="F203" s="229" t="s">
        <v>791</v>
      </c>
      <c r="G203" s="198">
        <f t="shared" si="77"/>
        <v>36000</v>
      </c>
      <c r="H203" s="231"/>
      <c r="I203" s="204">
        <v>32500</v>
      </c>
      <c r="J203" s="204">
        <v>3500</v>
      </c>
      <c r="K203" s="198">
        <f t="shared" si="78"/>
        <v>0</v>
      </c>
      <c r="L203" s="231"/>
      <c r="M203" s="231"/>
      <c r="N203" s="231"/>
      <c r="O203" s="203">
        <f t="shared" si="67"/>
        <v>0</v>
      </c>
      <c r="P203" s="231"/>
      <c r="Q203" s="231"/>
      <c r="R203" s="231"/>
      <c r="S203" s="198">
        <f t="shared" si="66"/>
        <v>25500</v>
      </c>
      <c r="T203" s="231"/>
      <c r="U203" s="204">
        <v>22500</v>
      </c>
      <c r="V203" s="204">
        <v>3000</v>
      </c>
    </row>
    <row r="204" spans="1:22" s="163" customFormat="1" ht="75">
      <c r="A204" s="227">
        <v>8</v>
      </c>
      <c r="B204" s="232" t="s">
        <v>792</v>
      </c>
      <c r="C204" s="233" t="s">
        <v>793</v>
      </c>
      <c r="D204" s="230"/>
      <c r="E204" s="233" t="s">
        <v>766</v>
      </c>
      <c r="F204" s="229" t="s">
        <v>794</v>
      </c>
      <c r="G204" s="198">
        <f t="shared" si="77"/>
        <v>44500</v>
      </c>
      <c r="H204" s="231"/>
      <c r="I204" s="204">
        <v>40000</v>
      </c>
      <c r="J204" s="204">
        <v>4500</v>
      </c>
      <c r="K204" s="198">
        <f t="shared" si="78"/>
        <v>0</v>
      </c>
      <c r="L204" s="231"/>
      <c r="M204" s="231"/>
      <c r="N204" s="231"/>
      <c r="O204" s="203">
        <f t="shared" si="67"/>
        <v>0</v>
      </c>
      <c r="P204" s="231"/>
      <c r="Q204" s="231"/>
      <c r="R204" s="231"/>
      <c r="S204" s="198">
        <f t="shared" si="66"/>
        <v>32000</v>
      </c>
      <c r="T204" s="231"/>
      <c r="U204" s="204">
        <v>28500</v>
      </c>
      <c r="V204" s="204">
        <v>3500</v>
      </c>
    </row>
    <row r="205" spans="1:22" s="163" customFormat="1">
      <c r="A205" s="195" t="s">
        <v>49</v>
      </c>
      <c r="B205" s="196" t="s">
        <v>795</v>
      </c>
      <c r="C205" s="195"/>
      <c r="D205" s="195"/>
      <c r="E205" s="195"/>
      <c r="F205" s="195"/>
      <c r="G205" s="198">
        <f>G206</f>
        <v>89500</v>
      </c>
      <c r="H205" s="198">
        <f t="shared" ref="H205:N206" si="87">H206</f>
        <v>0</v>
      </c>
      <c r="I205" s="198">
        <f t="shared" si="87"/>
        <v>84500</v>
      </c>
      <c r="J205" s="198">
        <f t="shared" si="87"/>
        <v>5000</v>
      </c>
      <c r="K205" s="198">
        <f t="shared" si="87"/>
        <v>0</v>
      </c>
      <c r="L205" s="198">
        <f t="shared" si="87"/>
        <v>0</v>
      </c>
      <c r="M205" s="198">
        <f t="shared" si="87"/>
        <v>0</v>
      </c>
      <c r="N205" s="198">
        <f t="shared" si="87"/>
        <v>0</v>
      </c>
      <c r="O205" s="203">
        <f t="shared" si="67"/>
        <v>0</v>
      </c>
      <c r="P205" s="198">
        <f t="shared" ref="P205:V206" si="88">P206</f>
        <v>0</v>
      </c>
      <c r="Q205" s="198">
        <f t="shared" si="88"/>
        <v>0</v>
      </c>
      <c r="R205" s="198">
        <f t="shared" si="88"/>
        <v>0</v>
      </c>
      <c r="S205" s="198">
        <f t="shared" si="88"/>
        <v>45000</v>
      </c>
      <c r="T205" s="198">
        <f t="shared" si="88"/>
        <v>0</v>
      </c>
      <c r="U205" s="198">
        <f t="shared" si="88"/>
        <v>43000</v>
      </c>
      <c r="V205" s="198">
        <f t="shared" si="88"/>
        <v>2000</v>
      </c>
    </row>
    <row r="206" spans="1:22" s="163" customFormat="1" ht="42.75">
      <c r="A206" s="225">
        <v>1</v>
      </c>
      <c r="B206" s="226" t="s">
        <v>796</v>
      </c>
      <c r="C206" s="230"/>
      <c r="D206" s="230"/>
      <c r="E206" s="230"/>
      <c r="F206" s="230"/>
      <c r="G206" s="198">
        <f>G207</f>
        <v>89500</v>
      </c>
      <c r="H206" s="198">
        <f t="shared" si="87"/>
        <v>0</v>
      </c>
      <c r="I206" s="198">
        <f t="shared" si="87"/>
        <v>84500</v>
      </c>
      <c r="J206" s="198">
        <f t="shared" si="87"/>
        <v>5000</v>
      </c>
      <c r="K206" s="198">
        <f t="shared" si="87"/>
        <v>0</v>
      </c>
      <c r="L206" s="198">
        <f t="shared" si="87"/>
        <v>0</v>
      </c>
      <c r="M206" s="198">
        <f t="shared" si="87"/>
        <v>0</v>
      </c>
      <c r="N206" s="198">
        <f t="shared" si="87"/>
        <v>0</v>
      </c>
      <c r="O206" s="203">
        <f t="shared" si="67"/>
        <v>0</v>
      </c>
      <c r="P206" s="198">
        <f t="shared" si="88"/>
        <v>0</v>
      </c>
      <c r="Q206" s="198">
        <f t="shared" si="88"/>
        <v>0</v>
      </c>
      <c r="R206" s="198">
        <f t="shared" si="88"/>
        <v>0</v>
      </c>
      <c r="S206" s="198">
        <f t="shared" si="88"/>
        <v>45000</v>
      </c>
      <c r="T206" s="198">
        <f t="shared" si="88"/>
        <v>0</v>
      </c>
      <c r="U206" s="198">
        <f t="shared" si="88"/>
        <v>43000</v>
      </c>
      <c r="V206" s="198">
        <f t="shared" si="88"/>
        <v>2000</v>
      </c>
    </row>
    <row r="207" spans="1:22" s="163" customFormat="1" ht="57">
      <c r="A207" s="225" t="s">
        <v>746</v>
      </c>
      <c r="B207" s="226" t="s">
        <v>797</v>
      </c>
      <c r="C207" s="230"/>
      <c r="D207" s="230"/>
      <c r="E207" s="230"/>
      <c r="F207" s="230"/>
      <c r="G207" s="198">
        <f>SUM(G208:G209)</f>
        <v>89500</v>
      </c>
      <c r="H207" s="198">
        <f t="shared" ref="H207:V207" si="89">SUM(H208:H209)</f>
        <v>0</v>
      </c>
      <c r="I207" s="198">
        <f t="shared" si="89"/>
        <v>84500</v>
      </c>
      <c r="J207" s="198">
        <f t="shared" si="89"/>
        <v>5000</v>
      </c>
      <c r="K207" s="198">
        <f t="shared" si="89"/>
        <v>0</v>
      </c>
      <c r="L207" s="198">
        <f t="shared" si="89"/>
        <v>0</v>
      </c>
      <c r="M207" s="198">
        <f t="shared" si="89"/>
        <v>0</v>
      </c>
      <c r="N207" s="198">
        <f t="shared" si="89"/>
        <v>0</v>
      </c>
      <c r="O207" s="203">
        <f t="shared" si="67"/>
        <v>0</v>
      </c>
      <c r="P207" s="198">
        <f t="shared" si="89"/>
        <v>0</v>
      </c>
      <c r="Q207" s="198">
        <f t="shared" si="89"/>
        <v>0</v>
      </c>
      <c r="R207" s="198">
        <f t="shared" si="89"/>
        <v>0</v>
      </c>
      <c r="S207" s="198">
        <f t="shared" si="89"/>
        <v>45000</v>
      </c>
      <c r="T207" s="198">
        <f t="shared" si="89"/>
        <v>0</v>
      </c>
      <c r="U207" s="198">
        <f t="shared" si="89"/>
        <v>43000</v>
      </c>
      <c r="V207" s="198">
        <f t="shared" si="89"/>
        <v>2000</v>
      </c>
    </row>
    <row r="208" spans="1:22" s="163" customFormat="1" ht="60">
      <c r="A208" s="227">
        <v>1</v>
      </c>
      <c r="B208" s="228" t="s">
        <v>798</v>
      </c>
      <c r="C208" s="229" t="s">
        <v>732</v>
      </c>
      <c r="D208" s="230"/>
      <c r="E208" s="229" t="s">
        <v>766</v>
      </c>
      <c r="F208" s="234" t="s">
        <v>799</v>
      </c>
      <c r="G208" s="203">
        <f t="shared" si="77"/>
        <v>44900</v>
      </c>
      <c r="H208" s="231"/>
      <c r="I208" s="204">
        <v>41900</v>
      </c>
      <c r="J208" s="204">
        <v>3000</v>
      </c>
      <c r="K208" s="203">
        <f t="shared" si="78"/>
        <v>0</v>
      </c>
      <c r="L208" s="231"/>
      <c r="M208" s="231"/>
      <c r="N208" s="231"/>
      <c r="O208" s="203">
        <f t="shared" si="67"/>
        <v>0</v>
      </c>
      <c r="P208" s="231"/>
      <c r="Q208" s="231"/>
      <c r="R208" s="231"/>
      <c r="S208" s="203">
        <f t="shared" ref="S208:S273" si="90">SUM(T208:V208)</f>
        <v>22500</v>
      </c>
      <c r="T208" s="231"/>
      <c r="U208" s="204">
        <v>21500</v>
      </c>
      <c r="V208" s="204">
        <v>1000</v>
      </c>
    </row>
    <row r="209" spans="1:22" s="163" customFormat="1" ht="75">
      <c r="A209" s="227">
        <v>2</v>
      </c>
      <c r="B209" s="228" t="s">
        <v>800</v>
      </c>
      <c r="C209" s="229" t="s">
        <v>732</v>
      </c>
      <c r="D209" s="230"/>
      <c r="E209" s="229" t="s">
        <v>766</v>
      </c>
      <c r="F209" s="234" t="s">
        <v>801</v>
      </c>
      <c r="G209" s="203">
        <f t="shared" si="77"/>
        <v>44600</v>
      </c>
      <c r="H209" s="231"/>
      <c r="I209" s="203">
        <v>42600</v>
      </c>
      <c r="J209" s="203">
        <v>2000</v>
      </c>
      <c r="K209" s="203">
        <f t="shared" si="78"/>
        <v>0</v>
      </c>
      <c r="L209" s="231"/>
      <c r="M209" s="231"/>
      <c r="N209" s="231"/>
      <c r="O209" s="203">
        <f t="shared" si="67"/>
        <v>0</v>
      </c>
      <c r="P209" s="231"/>
      <c r="Q209" s="231"/>
      <c r="R209" s="231"/>
      <c r="S209" s="203">
        <f t="shared" si="90"/>
        <v>22500</v>
      </c>
      <c r="T209" s="231"/>
      <c r="U209" s="203">
        <v>21500</v>
      </c>
      <c r="V209" s="203">
        <v>1000</v>
      </c>
    </row>
    <row r="210" spans="1:22" s="163" customFormat="1" ht="59.25" customHeight="1">
      <c r="A210" s="195" t="s">
        <v>171</v>
      </c>
      <c r="B210" s="196" t="s">
        <v>802</v>
      </c>
      <c r="C210" s="195"/>
      <c r="D210" s="195"/>
      <c r="E210" s="195"/>
      <c r="F210" s="195"/>
      <c r="G210" s="198">
        <f>G211+G215+G227+G238+G242+G245+G255++G260+G277+G285+G291+G295</f>
        <v>484705</v>
      </c>
      <c r="H210" s="198">
        <f t="shared" ref="H210:V210" si="91">H211+H215+H227+H238+H242+H245+H255++H260+H277+H285+H291+H295</f>
        <v>0</v>
      </c>
      <c r="I210" s="198">
        <f t="shared" si="91"/>
        <v>395800</v>
      </c>
      <c r="J210" s="198">
        <f t="shared" si="91"/>
        <v>88905</v>
      </c>
      <c r="K210" s="198">
        <f t="shared" si="91"/>
        <v>0</v>
      </c>
      <c r="L210" s="198">
        <f t="shared" si="91"/>
        <v>0</v>
      </c>
      <c r="M210" s="198">
        <f t="shared" si="91"/>
        <v>0</v>
      </c>
      <c r="N210" s="198">
        <f t="shared" si="91"/>
        <v>0</v>
      </c>
      <c r="O210" s="198">
        <f t="shared" si="91"/>
        <v>0</v>
      </c>
      <c r="P210" s="198">
        <f t="shared" si="91"/>
        <v>0</v>
      </c>
      <c r="Q210" s="198">
        <f t="shared" si="91"/>
        <v>0</v>
      </c>
      <c r="R210" s="198">
        <f t="shared" si="91"/>
        <v>0</v>
      </c>
      <c r="S210" s="198">
        <f t="shared" si="91"/>
        <v>535491</v>
      </c>
      <c r="T210" s="198">
        <f t="shared" si="91"/>
        <v>0</v>
      </c>
      <c r="U210" s="198">
        <f t="shared" si="91"/>
        <v>505491</v>
      </c>
      <c r="V210" s="198">
        <f t="shared" si="91"/>
        <v>30000</v>
      </c>
    </row>
    <row r="211" spans="1:22" s="218" customFormat="1">
      <c r="A211" s="235" t="s">
        <v>37</v>
      </c>
      <c r="B211" s="235" t="s">
        <v>521</v>
      </c>
      <c r="C211" s="235"/>
      <c r="D211" s="235"/>
      <c r="E211" s="235"/>
      <c r="F211" s="235"/>
      <c r="G211" s="198">
        <f>G212</f>
        <v>11340</v>
      </c>
      <c r="H211" s="198">
        <f t="shared" ref="H211:V211" si="92">H212</f>
        <v>0</v>
      </c>
      <c r="I211" s="198">
        <f t="shared" si="92"/>
        <v>11340</v>
      </c>
      <c r="J211" s="198">
        <f t="shared" si="92"/>
        <v>0</v>
      </c>
      <c r="K211" s="198">
        <f t="shared" si="92"/>
        <v>0</v>
      </c>
      <c r="L211" s="198">
        <f t="shared" si="92"/>
        <v>0</v>
      </c>
      <c r="M211" s="198">
        <f t="shared" si="92"/>
        <v>0</v>
      </c>
      <c r="N211" s="198">
        <f t="shared" si="92"/>
        <v>0</v>
      </c>
      <c r="O211" s="203">
        <f t="shared" ref="O211:O273" si="93">SUM(P211:R211)</f>
        <v>0</v>
      </c>
      <c r="P211" s="198">
        <f t="shared" si="92"/>
        <v>0</v>
      </c>
      <c r="Q211" s="198">
        <f t="shared" si="92"/>
        <v>0</v>
      </c>
      <c r="R211" s="198">
        <f t="shared" si="92"/>
        <v>0</v>
      </c>
      <c r="S211" s="198">
        <f t="shared" si="92"/>
        <v>1100</v>
      </c>
      <c r="T211" s="198">
        <f t="shared" si="92"/>
        <v>0</v>
      </c>
      <c r="U211" s="198">
        <f t="shared" si="92"/>
        <v>1100</v>
      </c>
      <c r="V211" s="198">
        <f t="shared" si="92"/>
        <v>0</v>
      </c>
    </row>
    <row r="212" spans="1:22" s="163" customFormat="1" ht="84" customHeight="1">
      <c r="A212" s="230" t="s">
        <v>803</v>
      </c>
      <c r="B212" s="236" t="s">
        <v>804</v>
      </c>
      <c r="C212" s="230"/>
      <c r="D212" s="230"/>
      <c r="E212" s="230"/>
      <c r="F212" s="230"/>
      <c r="G212" s="198">
        <f>SUM(G213:G214)</f>
        <v>11340</v>
      </c>
      <c r="H212" s="198">
        <f t="shared" ref="H212:V214" si="94">SUM(H213:H214)</f>
        <v>0</v>
      </c>
      <c r="I212" s="198">
        <f t="shared" si="94"/>
        <v>11340</v>
      </c>
      <c r="J212" s="198">
        <f t="shared" si="94"/>
        <v>0</v>
      </c>
      <c r="K212" s="198">
        <f t="shared" si="94"/>
        <v>0</v>
      </c>
      <c r="L212" s="198">
        <f t="shared" si="94"/>
        <v>0</v>
      </c>
      <c r="M212" s="198">
        <f t="shared" si="94"/>
        <v>0</v>
      </c>
      <c r="N212" s="198">
        <f t="shared" si="94"/>
        <v>0</v>
      </c>
      <c r="O212" s="203">
        <f t="shared" si="93"/>
        <v>0</v>
      </c>
      <c r="P212" s="198">
        <f t="shared" si="94"/>
        <v>0</v>
      </c>
      <c r="Q212" s="198">
        <f t="shared" si="94"/>
        <v>0</v>
      </c>
      <c r="R212" s="198">
        <f t="shared" si="94"/>
        <v>0</v>
      </c>
      <c r="S212" s="198">
        <f t="shared" si="94"/>
        <v>1100</v>
      </c>
      <c r="T212" s="198">
        <f t="shared" si="94"/>
        <v>0</v>
      </c>
      <c r="U212" s="198">
        <f t="shared" si="94"/>
        <v>1100</v>
      </c>
      <c r="V212" s="198">
        <f t="shared" si="94"/>
        <v>0</v>
      </c>
    </row>
    <row r="213" spans="1:22" s="163" customFormat="1" ht="45">
      <c r="A213" s="237">
        <v>1</v>
      </c>
      <c r="B213" s="238" t="s">
        <v>805</v>
      </c>
      <c r="C213" s="239" t="s">
        <v>806</v>
      </c>
      <c r="D213" s="230"/>
      <c r="E213" s="240" t="s">
        <v>750</v>
      </c>
      <c r="F213" s="240" t="s">
        <v>807</v>
      </c>
      <c r="G213" s="203">
        <f t="shared" si="77"/>
        <v>6040</v>
      </c>
      <c r="H213" s="198">
        <f t="shared" si="94"/>
        <v>0</v>
      </c>
      <c r="I213" s="204">
        <v>6040</v>
      </c>
      <c r="J213" s="231"/>
      <c r="K213" s="203">
        <f t="shared" si="78"/>
        <v>0</v>
      </c>
      <c r="L213" s="231"/>
      <c r="M213" s="231"/>
      <c r="N213" s="231"/>
      <c r="O213" s="203">
        <f t="shared" si="93"/>
        <v>0</v>
      </c>
      <c r="P213" s="231"/>
      <c r="Q213" s="231"/>
      <c r="R213" s="231"/>
      <c r="S213" s="203">
        <f t="shared" si="90"/>
        <v>600</v>
      </c>
      <c r="T213" s="231"/>
      <c r="U213" s="204">
        <v>600</v>
      </c>
      <c r="V213" s="231"/>
    </row>
    <row r="214" spans="1:22" s="163" customFormat="1" ht="60">
      <c r="A214" s="237">
        <v>2</v>
      </c>
      <c r="B214" s="238" t="s">
        <v>808</v>
      </c>
      <c r="C214" s="239" t="s">
        <v>809</v>
      </c>
      <c r="D214" s="230"/>
      <c r="E214" s="230"/>
      <c r="F214" s="230"/>
      <c r="G214" s="203">
        <f t="shared" si="77"/>
        <v>5300</v>
      </c>
      <c r="H214" s="198">
        <f t="shared" si="94"/>
        <v>0</v>
      </c>
      <c r="I214" s="204">
        <v>5300</v>
      </c>
      <c r="J214" s="231"/>
      <c r="K214" s="203">
        <f t="shared" si="78"/>
        <v>0</v>
      </c>
      <c r="L214" s="231"/>
      <c r="M214" s="231"/>
      <c r="N214" s="231"/>
      <c r="O214" s="203">
        <f t="shared" si="93"/>
        <v>0</v>
      </c>
      <c r="P214" s="231"/>
      <c r="Q214" s="231"/>
      <c r="R214" s="231"/>
      <c r="S214" s="203">
        <f t="shared" si="90"/>
        <v>500</v>
      </c>
      <c r="T214" s="231"/>
      <c r="U214" s="204">
        <v>500</v>
      </c>
      <c r="V214" s="231"/>
    </row>
    <row r="215" spans="1:22" s="163" customFormat="1">
      <c r="A215" s="235" t="s">
        <v>45</v>
      </c>
      <c r="B215" s="241" t="s">
        <v>604</v>
      </c>
      <c r="C215" s="242"/>
      <c r="D215" s="235"/>
      <c r="E215" s="235"/>
      <c r="F215" s="235"/>
      <c r="G215" s="198">
        <f>G216+G218</f>
        <v>107400</v>
      </c>
      <c r="H215" s="198">
        <f t="shared" ref="H215:V215" si="95">H216+H218</f>
        <v>0</v>
      </c>
      <c r="I215" s="198">
        <f t="shared" si="95"/>
        <v>84800</v>
      </c>
      <c r="J215" s="198">
        <f t="shared" si="95"/>
        <v>22600</v>
      </c>
      <c r="K215" s="198">
        <f t="shared" si="95"/>
        <v>0</v>
      </c>
      <c r="L215" s="198">
        <f t="shared" si="95"/>
        <v>0</v>
      </c>
      <c r="M215" s="198">
        <f t="shared" si="95"/>
        <v>0</v>
      </c>
      <c r="N215" s="198">
        <f t="shared" si="95"/>
        <v>0</v>
      </c>
      <c r="O215" s="198">
        <f t="shared" si="95"/>
        <v>0</v>
      </c>
      <c r="P215" s="198">
        <f t="shared" si="95"/>
        <v>0</v>
      </c>
      <c r="Q215" s="198">
        <f t="shared" si="95"/>
        <v>0</v>
      </c>
      <c r="R215" s="198">
        <f t="shared" si="95"/>
        <v>0</v>
      </c>
      <c r="S215" s="198">
        <f t="shared" si="95"/>
        <v>19150</v>
      </c>
      <c r="T215" s="198">
        <f t="shared" si="95"/>
        <v>0</v>
      </c>
      <c r="U215" s="198">
        <f t="shared" si="95"/>
        <v>16500</v>
      </c>
      <c r="V215" s="198">
        <f t="shared" si="95"/>
        <v>2650</v>
      </c>
    </row>
    <row r="216" spans="1:22" s="163" customFormat="1" ht="48" customHeight="1">
      <c r="A216" s="235" t="s">
        <v>810</v>
      </c>
      <c r="B216" s="236" t="s">
        <v>811</v>
      </c>
      <c r="C216" s="242"/>
      <c r="D216" s="235"/>
      <c r="E216" s="235"/>
      <c r="F216" s="235"/>
      <c r="G216" s="198">
        <f>G217</f>
        <v>39800</v>
      </c>
      <c r="H216" s="198">
        <f t="shared" ref="H216:V216" si="96">H217</f>
        <v>0</v>
      </c>
      <c r="I216" s="198">
        <f t="shared" si="96"/>
        <v>35700</v>
      </c>
      <c r="J216" s="198">
        <f t="shared" si="96"/>
        <v>4100</v>
      </c>
      <c r="K216" s="198">
        <f t="shared" si="96"/>
        <v>0</v>
      </c>
      <c r="L216" s="198">
        <f t="shared" si="96"/>
        <v>0</v>
      </c>
      <c r="M216" s="198">
        <f t="shared" si="96"/>
        <v>0</v>
      </c>
      <c r="N216" s="198">
        <f t="shared" si="96"/>
        <v>0</v>
      </c>
      <c r="O216" s="203">
        <f t="shared" si="93"/>
        <v>0</v>
      </c>
      <c r="P216" s="198">
        <f t="shared" si="96"/>
        <v>0</v>
      </c>
      <c r="Q216" s="198">
        <f t="shared" si="96"/>
        <v>0</v>
      </c>
      <c r="R216" s="198">
        <f t="shared" si="96"/>
        <v>0</v>
      </c>
      <c r="S216" s="198">
        <f t="shared" si="96"/>
        <v>8300</v>
      </c>
      <c r="T216" s="198">
        <f t="shared" si="96"/>
        <v>0</v>
      </c>
      <c r="U216" s="198">
        <f t="shared" si="96"/>
        <v>8300</v>
      </c>
      <c r="V216" s="198">
        <f t="shared" si="96"/>
        <v>0</v>
      </c>
    </row>
    <row r="217" spans="1:22" s="163" customFormat="1" ht="39.75" customHeight="1">
      <c r="A217" s="243">
        <v>1</v>
      </c>
      <c r="B217" s="244" t="s">
        <v>812</v>
      </c>
      <c r="C217" s="245" t="s">
        <v>813</v>
      </c>
      <c r="D217" s="235"/>
      <c r="E217" s="243" t="s">
        <v>750</v>
      </c>
      <c r="F217" s="246" t="s">
        <v>814</v>
      </c>
      <c r="G217" s="203">
        <f t="shared" si="77"/>
        <v>39800</v>
      </c>
      <c r="H217" s="198">
        <f t="shared" ref="H217" si="97">SUM(H218:H219)</f>
        <v>0</v>
      </c>
      <c r="I217" s="204">
        <v>35700</v>
      </c>
      <c r="J217" s="204">
        <v>4100</v>
      </c>
      <c r="K217" s="198"/>
      <c r="L217" s="198"/>
      <c r="M217" s="198"/>
      <c r="N217" s="198"/>
      <c r="O217" s="203">
        <f t="shared" si="93"/>
        <v>0</v>
      </c>
      <c r="P217" s="198"/>
      <c r="Q217" s="198"/>
      <c r="R217" s="198"/>
      <c r="S217" s="203">
        <f t="shared" si="90"/>
        <v>8300</v>
      </c>
      <c r="T217" s="198"/>
      <c r="U217" s="198">
        <v>8300</v>
      </c>
      <c r="V217" s="204"/>
    </row>
    <row r="218" spans="1:22" s="163" customFormat="1" ht="102" customHeight="1">
      <c r="A218" s="235" t="s">
        <v>815</v>
      </c>
      <c r="B218" s="236" t="s">
        <v>804</v>
      </c>
      <c r="C218" s="242"/>
      <c r="D218" s="235"/>
      <c r="E218" s="235"/>
      <c r="F218" s="235"/>
      <c r="G218" s="198">
        <f>SUM(G219:G226)</f>
        <v>67600</v>
      </c>
      <c r="H218" s="198">
        <f t="shared" ref="H218:V218" si="98">SUM(H219:H226)</f>
        <v>0</v>
      </c>
      <c r="I218" s="198">
        <f t="shared" si="98"/>
        <v>49100</v>
      </c>
      <c r="J218" s="198">
        <f t="shared" si="98"/>
        <v>18500</v>
      </c>
      <c r="K218" s="198">
        <f t="shared" si="98"/>
        <v>0</v>
      </c>
      <c r="L218" s="198">
        <f t="shared" si="98"/>
        <v>0</v>
      </c>
      <c r="M218" s="198">
        <f t="shared" si="98"/>
        <v>0</v>
      </c>
      <c r="N218" s="198">
        <f t="shared" si="98"/>
        <v>0</v>
      </c>
      <c r="O218" s="203">
        <f t="shared" si="93"/>
        <v>0</v>
      </c>
      <c r="P218" s="198">
        <f t="shared" si="98"/>
        <v>0</v>
      </c>
      <c r="Q218" s="198">
        <f t="shared" si="98"/>
        <v>0</v>
      </c>
      <c r="R218" s="198">
        <f t="shared" si="98"/>
        <v>0</v>
      </c>
      <c r="S218" s="198">
        <f t="shared" si="98"/>
        <v>10850</v>
      </c>
      <c r="T218" s="198">
        <f t="shared" si="98"/>
        <v>0</v>
      </c>
      <c r="U218" s="198">
        <f t="shared" si="98"/>
        <v>8200</v>
      </c>
      <c r="V218" s="198">
        <f t="shared" si="98"/>
        <v>2650</v>
      </c>
    </row>
    <row r="219" spans="1:22" s="163" customFormat="1" ht="45">
      <c r="A219" s="247">
        <v>1</v>
      </c>
      <c r="B219" s="248" t="s">
        <v>816</v>
      </c>
      <c r="C219" s="247" t="s">
        <v>817</v>
      </c>
      <c r="D219" s="230"/>
      <c r="E219" s="247" t="s">
        <v>750</v>
      </c>
      <c r="F219" s="247" t="s">
        <v>818</v>
      </c>
      <c r="G219" s="198">
        <f t="shared" si="77"/>
        <v>8500</v>
      </c>
      <c r="H219" s="231"/>
      <c r="I219" s="204">
        <v>8500</v>
      </c>
      <c r="J219" s="204"/>
      <c r="K219" s="198">
        <f t="shared" si="78"/>
        <v>0</v>
      </c>
      <c r="L219" s="231"/>
      <c r="M219" s="231"/>
      <c r="N219" s="231"/>
      <c r="O219" s="203">
        <f t="shared" si="93"/>
        <v>0</v>
      </c>
      <c r="P219" s="231"/>
      <c r="Q219" s="231"/>
      <c r="R219" s="231"/>
      <c r="S219" s="198">
        <f t="shared" si="90"/>
        <v>1650</v>
      </c>
      <c r="T219" s="231"/>
      <c r="U219" s="231">
        <v>1650</v>
      </c>
      <c r="V219" s="231"/>
    </row>
    <row r="220" spans="1:22" s="163" customFormat="1" ht="90">
      <c r="A220" s="247">
        <v>2</v>
      </c>
      <c r="B220" s="248" t="s">
        <v>819</v>
      </c>
      <c r="C220" s="247" t="s">
        <v>820</v>
      </c>
      <c r="D220" s="230"/>
      <c r="E220" s="247" t="s">
        <v>750</v>
      </c>
      <c r="F220" s="247" t="s">
        <v>821</v>
      </c>
      <c r="G220" s="198">
        <f t="shared" si="77"/>
        <v>9500</v>
      </c>
      <c r="H220" s="231"/>
      <c r="I220" s="204"/>
      <c r="J220" s="204">
        <v>9500</v>
      </c>
      <c r="K220" s="198">
        <f t="shared" si="78"/>
        <v>0</v>
      </c>
      <c r="L220" s="231"/>
      <c r="M220" s="231"/>
      <c r="N220" s="231"/>
      <c r="O220" s="203">
        <f t="shared" si="93"/>
        <v>0</v>
      </c>
      <c r="P220" s="231"/>
      <c r="Q220" s="231"/>
      <c r="R220" s="231"/>
      <c r="S220" s="198">
        <f t="shared" si="90"/>
        <v>1550</v>
      </c>
      <c r="T220" s="231"/>
      <c r="U220" s="231"/>
      <c r="V220" s="231">
        <v>1550</v>
      </c>
    </row>
    <row r="221" spans="1:22" s="163" customFormat="1" ht="60">
      <c r="A221" s="247">
        <v>3</v>
      </c>
      <c r="B221" s="248" t="s">
        <v>822</v>
      </c>
      <c r="C221" s="247" t="s">
        <v>823</v>
      </c>
      <c r="D221" s="230"/>
      <c r="E221" s="247" t="s">
        <v>750</v>
      </c>
      <c r="F221" s="247" t="s">
        <v>824</v>
      </c>
      <c r="G221" s="198">
        <f t="shared" si="77"/>
        <v>9000</v>
      </c>
      <c r="H221" s="231"/>
      <c r="I221" s="204"/>
      <c r="J221" s="204">
        <v>9000</v>
      </c>
      <c r="K221" s="198">
        <f t="shared" si="78"/>
        <v>0</v>
      </c>
      <c r="L221" s="231"/>
      <c r="M221" s="231"/>
      <c r="N221" s="231"/>
      <c r="O221" s="203">
        <f t="shared" si="93"/>
        <v>0</v>
      </c>
      <c r="P221" s="231"/>
      <c r="Q221" s="231"/>
      <c r="R221" s="231"/>
      <c r="S221" s="198">
        <f t="shared" si="90"/>
        <v>1100</v>
      </c>
      <c r="T221" s="231"/>
      <c r="U221" s="231"/>
      <c r="V221" s="231">
        <v>1100</v>
      </c>
    </row>
    <row r="222" spans="1:22" s="163" customFormat="1" ht="45">
      <c r="A222" s="247">
        <v>4</v>
      </c>
      <c r="B222" s="248" t="s">
        <v>825</v>
      </c>
      <c r="C222" s="247" t="s">
        <v>823</v>
      </c>
      <c r="D222" s="230"/>
      <c r="E222" s="247" t="s">
        <v>750</v>
      </c>
      <c r="F222" s="247" t="s">
        <v>826</v>
      </c>
      <c r="G222" s="198">
        <f t="shared" si="77"/>
        <v>8500</v>
      </c>
      <c r="H222" s="231"/>
      <c r="I222" s="204">
        <v>8500</v>
      </c>
      <c r="J222" s="204"/>
      <c r="K222" s="198">
        <f t="shared" si="78"/>
        <v>0</v>
      </c>
      <c r="L222" s="231"/>
      <c r="M222" s="231"/>
      <c r="N222" s="231"/>
      <c r="O222" s="203">
        <f t="shared" si="93"/>
        <v>0</v>
      </c>
      <c r="P222" s="231"/>
      <c r="Q222" s="231"/>
      <c r="R222" s="231"/>
      <c r="S222" s="198">
        <f t="shared" si="90"/>
        <v>1650</v>
      </c>
      <c r="T222" s="231"/>
      <c r="U222" s="231">
        <v>1650</v>
      </c>
      <c r="V222" s="231"/>
    </row>
    <row r="223" spans="1:22" s="163" customFormat="1" ht="60">
      <c r="A223" s="247">
        <v>5</v>
      </c>
      <c r="B223" s="248" t="s">
        <v>827</v>
      </c>
      <c r="C223" s="247" t="s">
        <v>828</v>
      </c>
      <c r="D223" s="230"/>
      <c r="E223" s="247" t="s">
        <v>750</v>
      </c>
      <c r="F223" s="247" t="s">
        <v>829</v>
      </c>
      <c r="G223" s="198">
        <f t="shared" si="77"/>
        <v>8100</v>
      </c>
      <c r="H223" s="231"/>
      <c r="I223" s="204">
        <v>8100</v>
      </c>
      <c r="J223" s="204"/>
      <c r="K223" s="198">
        <f t="shared" si="78"/>
        <v>0</v>
      </c>
      <c r="L223" s="231"/>
      <c r="M223" s="231"/>
      <c r="N223" s="231"/>
      <c r="O223" s="203">
        <f t="shared" si="93"/>
        <v>0</v>
      </c>
      <c r="P223" s="231"/>
      <c r="Q223" s="231"/>
      <c r="R223" s="231"/>
      <c r="S223" s="198">
        <f t="shared" si="90"/>
        <v>800</v>
      </c>
      <c r="T223" s="231"/>
      <c r="U223" s="231">
        <v>800</v>
      </c>
      <c r="V223" s="231"/>
    </row>
    <row r="224" spans="1:22" s="163" customFormat="1" ht="45">
      <c r="A224" s="247">
        <v>6</v>
      </c>
      <c r="B224" s="248" t="s">
        <v>830</v>
      </c>
      <c r="C224" s="247" t="s">
        <v>831</v>
      </c>
      <c r="D224" s="230"/>
      <c r="E224" s="247" t="s">
        <v>750</v>
      </c>
      <c r="F224" s="247" t="s">
        <v>832</v>
      </c>
      <c r="G224" s="198">
        <f t="shared" si="77"/>
        <v>8000</v>
      </c>
      <c r="H224" s="231"/>
      <c r="I224" s="204">
        <v>8000</v>
      </c>
      <c r="J224" s="204"/>
      <c r="K224" s="198">
        <f t="shared" si="78"/>
        <v>0</v>
      </c>
      <c r="L224" s="231"/>
      <c r="M224" s="231"/>
      <c r="N224" s="231"/>
      <c r="O224" s="203">
        <f t="shared" si="93"/>
        <v>0</v>
      </c>
      <c r="P224" s="231"/>
      <c r="Q224" s="231"/>
      <c r="R224" s="231"/>
      <c r="S224" s="198">
        <f t="shared" si="90"/>
        <v>1700</v>
      </c>
      <c r="T224" s="231"/>
      <c r="U224" s="231">
        <v>1700</v>
      </c>
      <c r="V224" s="231"/>
    </row>
    <row r="225" spans="1:22" s="163" customFormat="1" ht="45">
      <c r="A225" s="247">
        <v>7</v>
      </c>
      <c r="B225" s="248" t="s">
        <v>833</v>
      </c>
      <c r="C225" s="247" t="s">
        <v>834</v>
      </c>
      <c r="D225" s="230"/>
      <c r="E225" s="247" t="s">
        <v>750</v>
      </c>
      <c r="F225" s="247" t="s">
        <v>835</v>
      </c>
      <c r="G225" s="198">
        <f t="shared" si="77"/>
        <v>7500</v>
      </c>
      <c r="H225" s="231"/>
      <c r="I225" s="204">
        <v>7500</v>
      </c>
      <c r="J225" s="204"/>
      <c r="K225" s="198">
        <f t="shared" si="78"/>
        <v>0</v>
      </c>
      <c r="L225" s="231"/>
      <c r="M225" s="231"/>
      <c r="N225" s="231"/>
      <c r="O225" s="203">
        <f t="shared" si="93"/>
        <v>0</v>
      </c>
      <c r="P225" s="231"/>
      <c r="Q225" s="231"/>
      <c r="R225" s="231"/>
      <c r="S225" s="198">
        <f t="shared" si="90"/>
        <v>1250</v>
      </c>
      <c r="T225" s="231"/>
      <c r="U225" s="231">
        <v>1250</v>
      </c>
      <c r="V225" s="231"/>
    </row>
    <row r="226" spans="1:22" s="163" customFormat="1" ht="45">
      <c r="A226" s="247">
        <v>8</v>
      </c>
      <c r="B226" s="248" t="s">
        <v>836</v>
      </c>
      <c r="C226" s="247" t="s">
        <v>837</v>
      </c>
      <c r="D226" s="230"/>
      <c r="E226" s="247" t="s">
        <v>750</v>
      </c>
      <c r="F226" s="247" t="s">
        <v>838</v>
      </c>
      <c r="G226" s="198">
        <f t="shared" si="77"/>
        <v>8500</v>
      </c>
      <c r="H226" s="231"/>
      <c r="I226" s="204">
        <v>8500</v>
      </c>
      <c r="J226" s="204"/>
      <c r="K226" s="198">
        <f t="shared" si="78"/>
        <v>0</v>
      </c>
      <c r="L226" s="231"/>
      <c r="M226" s="231"/>
      <c r="N226" s="231"/>
      <c r="O226" s="203">
        <f t="shared" si="93"/>
        <v>0</v>
      </c>
      <c r="P226" s="231"/>
      <c r="Q226" s="231"/>
      <c r="R226" s="231"/>
      <c r="S226" s="198">
        <f t="shared" si="90"/>
        <v>1150</v>
      </c>
      <c r="T226" s="231"/>
      <c r="U226" s="231">
        <v>1150</v>
      </c>
      <c r="V226" s="231"/>
    </row>
    <row r="227" spans="1:22" s="163" customFormat="1">
      <c r="A227" s="235" t="s">
        <v>49</v>
      </c>
      <c r="B227" s="241" t="s">
        <v>331</v>
      </c>
      <c r="C227" s="242"/>
      <c r="D227" s="235"/>
      <c r="E227" s="235"/>
      <c r="F227" s="235"/>
      <c r="G227" s="198">
        <f>G228</f>
        <v>31680</v>
      </c>
      <c r="H227" s="198">
        <f t="shared" ref="H227:V227" si="99">H228</f>
        <v>0</v>
      </c>
      <c r="I227" s="198">
        <f t="shared" si="99"/>
        <v>19980</v>
      </c>
      <c r="J227" s="198">
        <f t="shared" si="99"/>
        <v>11700</v>
      </c>
      <c r="K227" s="198">
        <f t="shared" si="99"/>
        <v>0</v>
      </c>
      <c r="L227" s="198">
        <f t="shared" si="99"/>
        <v>0</v>
      </c>
      <c r="M227" s="198">
        <f t="shared" si="99"/>
        <v>0</v>
      </c>
      <c r="N227" s="198">
        <f t="shared" si="99"/>
        <v>0</v>
      </c>
      <c r="O227" s="198">
        <f t="shared" si="99"/>
        <v>0</v>
      </c>
      <c r="P227" s="198">
        <f t="shared" si="99"/>
        <v>0</v>
      </c>
      <c r="Q227" s="198">
        <f t="shared" si="99"/>
        <v>0</v>
      </c>
      <c r="R227" s="198">
        <f t="shared" si="99"/>
        <v>0</v>
      </c>
      <c r="S227" s="198">
        <f t="shared" si="99"/>
        <v>1400</v>
      </c>
      <c r="T227" s="198">
        <f t="shared" si="99"/>
        <v>0</v>
      </c>
      <c r="U227" s="198">
        <f t="shared" si="99"/>
        <v>850</v>
      </c>
      <c r="V227" s="198">
        <f t="shared" si="99"/>
        <v>550</v>
      </c>
    </row>
    <row r="228" spans="1:22" s="163" customFormat="1" ht="99.75">
      <c r="A228" s="230"/>
      <c r="B228" s="236" t="s">
        <v>804</v>
      </c>
      <c r="C228" s="230"/>
      <c r="D228" s="230"/>
      <c r="E228" s="230"/>
      <c r="F228" s="230"/>
      <c r="G228" s="198">
        <f>SUM(G229:G237)</f>
        <v>31680</v>
      </c>
      <c r="H228" s="198">
        <f t="shared" ref="H228:V228" si="100">SUM(H229:H237)</f>
        <v>0</v>
      </c>
      <c r="I228" s="198">
        <f t="shared" si="100"/>
        <v>19980</v>
      </c>
      <c r="J228" s="198">
        <f t="shared" si="100"/>
        <v>11700</v>
      </c>
      <c r="K228" s="198">
        <f t="shared" si="100"/>
        <v>0</v>
      </c>
      <c r="L228" s="198">
        <f t="shared" si="100"/>
        <v>0</v>
      </c>
      <c r="M228" s="198">
        <f t="shared" si="100"/>
        <v>0</v>
      </c>
      <c r="N228" s="198">
        <f t="shared" si="100"/>
        <v>0</v>
      </c>
      <c r="O228" s="203">
        <f t="shared" si="93"/>
        <v>0</v>
      </c>
      <c r="P228" s="198">
        <f t="shared" si="100"/>
        <v>0</v>
      </c>
      <c r="Q228" s="198">
        <f t="shared" si="100"/>
        <v>0</v>
      </c>
      <c r="R228" s="198">
        <f t="shared" si="100"/>
        <v>0</v>
      </c>
      <c r="S228" s="198">
        <f t="shared" si="100"/>
        <v>1400</v>
      </c>
      <c r="T228" s="198">
        <f t="shared" si="100"/>
        <v>0</v>
      </c>
      <c r="U228" s="198">
        <f t="shared" si="100"/>
        <v>850</v>
      </c>
      <c r="V228" s="198">
        <f t="shared" si="100"/>
        <v>550</v>
      </c>
    </row>
    <row r="229" spans="1:22" s="163" customFormat="1" ht="75">
      <c r="A229" s="249">
        <v>1</v>
      </c>
      <c r="B229" s="250" t="s">
        <v>839</v>
      </c>
      <c r="C229" s="247" t="s">
        <v>840</v>
      </c>
      <c r="D229" s="230"/>
      <c r="E229" s="240" t="s">
        <v>750</v>
      </c>
      <c r="F229" s="240" t="s">
        <v>841</v>
      </c>
      <c r="G229" s="198">
        <f t="shared" si="77"/>
        <v>1520</v>
      </c>
      <c r="H229" s="231"/>
      <c r="I229" s="231"/>
      <c r="J229" s="231">
        <v>1520</v>
      </c>
      <c r="K229" s="198">
        <f t="shared" si="78"/>
        <v>0</v>
      </c>
      <c r="L229" s="231"/>
      <c r="M229" s="231"/>
      <c r="N229" s="231"/>
      <c r="O229" s="203">
        <f t="shared" si="93"/>
        <v>0</v>
      </c>
      <c r="P229" s="231"/>
      <c r="Q229" s="231"/>
      <c r="R229" s="231"/>
      <c r="S229" s="198">
        <f t="shared" si="90"/>
        <v>150</v>
      </c>
      <c r="T229" s="231"/>
      <c r="U229" s="231"/>
      <c r="V229" s="231">
        <v>150</v>
      </c>
    </row>
    <row r="230" spans="1:22" s="163" customFormat="1" ht="120">
      <c r="A230" s="249">
        <v>2</v>
      </c>
      <c r="B230" s="251" t="s">
        <v>842</v>
      </c>
      <c r="C230" s="239" t="s">
        <v>843</v>
      </c>
      <c r="D230" s="230"/>
      <c r="E230" s="240" t="s">
        <v>750</v>
      </c>
      <c r="F230" s="240" t="s">
        <v>844</v>
      </c>
      <c r="G230" s="198">
        <f t="shared" si="77"/>
        <v>2366</v>
      </c>
      <c r="H230" s="231"/>
      <c r="I230" s="231"/>
      <c r="J230" s="231">
        <v>2366</v>
      </c>
      <c r="K230" s="198">
        <f t="shared" si="78"/>
        <v>0</v>
      </c>
      <c r="L230" s="231"/>
      <c r="M230" s="231"/>
      <c r="N230" s="231"/>
      <c r="O230" s="203">
        <f t="shared" si="93"/>
        <v>0</v>
      </c>
      <c r="P230" s="231"/>
      <c r="Q230" s="231"/>
      <c r="R230" s="231"/>
      <c r="S230" s="198">
        <f t="shared" si="90"/>
        <v>150</v>
      </c>
      <c r="T230" s="231"/>
      <c r="U230" s="231"/>
      <c r="V230" s="231">
        <v>150</v>
      </c>
    </row>
    <row r="231" spans="1:22" s="163" customFormat="1" ht="45">
      <c r="A231" s="249">
        <v>3</v>
      </c>
      <c r="B231" s="251" t="s">
        <v>845</v>
      </c>
      <c r="C231" s="247" t="s">
        <v>846</v>
      </c>
      <c r="D231" s="230"/>
      <c r="E231" s="240" t="s">
        <v>750</v>
      </c>
      <c r="F231" s="240" t="s">
        <v>847</v>
      </c>
      <c r="G231" s="198">
        <f t="shared" si="77"/>
        <v>6200</v>
      </c>
      <c r="H231" s="231"/>
      <c r="I231" s="231">
        <v>6200</v>
      </c>
      <c r="J231" s="231"/>
      <c r="K231" s="198">
        <f t="shared" si="78"/>
        <v>0</v>
      </c>
      <c r="L231" s="231"/>
      <c r="M231" s="231"/>
      <c r="N231" s="231"/>
      <c r="O231" s="203">
        <f t="shared" si="93"/>
        <v>0</v>
      </c>
      <c r="P231" s="231"/>
      <c r="Q231" s="231"/>
      <c r="R231" s="231"/>
      <c r="S231" s="198">
        <f t="shared" si="90"/>
        <v>200</v>
      </c>
      <c r="T231" s="231"/>
      <c r="U231" s="231">
        <v>200</v>
      </c>
      <c r="V231" s="231"/>
    </row>
    <row r="232" spans="1:22" s="163" customFormat="1" ht="45">
      <c r="A232" s="249">
        <v>4</v>
      </c>
      <c r="B232" s="251" t="s">
        <v>848</v>
      </c>
      <c r="C232" s="247" t="s">
        <v>846</v>
      </c>
      <c r="D232" s="230"/>
      <c r="E232" s="240" t="s">
        <v>750</v>
      </c>
      <c r="F232" s="240" t="s">
        <v>849</v>
      </c>
      <c r="G232" s="198">
        <f t="shared" si="77"/>
        <v>1770</v>
      </c>
      <c r="H232" s="231"/>
      <c r="I232" s="231"/>
      <c r="J232" s="231">
        <v>1770</v>
      </c>
      <c r="K232" s="198">
        <f t="shared" si="78"/>
        <v>0</v>
      </c>
      <c r="L232" s="231"/>
      <c r="M232" s="231"/>
      <c r="N232" s="231"/>
      <c r="O232" s="203">
        <f t="shared" si="93"/>
        <v>0</v>
      </c>
      <c r="P232" s="231"/>
      <c r="Q232" s="231"/>
      <c r="R232" s="231"/>
      <c r="S232" s="198">
        <f t="shared" si="90"/>
        <v>0</v>
      </c>
      <c r="T232" s="231"/>
      <c r="U232" s="231"/>
      <c r="V232" s="231">
        <v>0</v>
      </c>
    </row>
    <row r="233" spans="1:22" s="163" customFormat="1" ht="90">
      <c r="A233" s="249">
        <v>5</v>
      </c>
      <c r="B233" s="251" t="s">
        <v>850</v>
      </c>
      <c r="C233" s="239" t="s">
        <v>851</v>
      </c>
      <c r="D233" s="230"/>
      <c r="E233" s="240" t="s">
        <v>750</v>
      </c>
      <c r="F233" s="240" t="s">
        <v>852</v>
      </c>
      <c r="G233" s="198">
        <f t="shared" si="77"/>
        <v>2044</v>
      </c>
      <c r="H233" s="231"/>
      <c r="I233" s="231"/>
      <c r="J233" s="231">
        <v>2044</v>
      </c>
      <c r="K233" s="198">
        <f t="shared" si="78"/>
        <v>0</v>
      </c>
      <c r="L233" s="231"/>
      <c r="M233" s="231"/>
      <c r="N233" s="231"/>
      <c r="O233" s="203">
        <f t="shared" si="93"/>
        <v>0</v>
      </c>
      <c r="P233" s="231"/>
      <c r="Q233" s="231"/>
      <c r="R233" s="231"/>
      <c r="S233" s="198">
        <f t="shared" si="90"/>
        <v>250</v>
      </c>
      <c r="T233" s="231"/>
      <c r="U233" s="231"/>
      <c r="V233" s="231">
        <v>250</v>
      </c>
    </row>
    <row r="234" spans="1:22" s="163" customFormat="1" ht="90">
      <c r="A234" s="249">
        <v>6</v>
      </c>
      <c r="B234" s="251" t="s">
        <v>853</v>
      </c>
      <c r="C234" s="239" t="s">
        <v>854</v>
      </c>
      <c r="D234" s="230"/>
      <c r="E234" s="240" t="s">
        <v>750</v>
      </c>
      <c r="F234" s="240" t="s">
        <v>855</v>
      </c>
      <c r="G234" s="198">
        <f t="shared" si="77"/>
        <v>3200</v>
      </c>
      <c r="H234" s="231"/>
      <c r="I234" s="231">
        <v>3200</v>
      </c>
      <c r="J234" s="231"/>
      <c r="K234" s="198">
        <f t="shared" si="78"/>
        <v>0</v>
      </c>
      <c r="L234" s="231"/>
      <c r="M234" s="231"/>
      <c r="N234" s="231"/>
      <c r="O234" s="203">
        <f t="shared" si="93"/>
        <v>0</v>
      </c>
      <c r="P234" s="231"/>
      <c r="Q234" s="231"/>
      <c r="R234" s="231"/>
      <c r="S234" s="198">
        <f t="shared" si="90"/>
        <v>250</v>
      </c>
      <c r="T234" s="231"/>
      <c r="U234" s="231">
        <v>250</v>
      </c>
      <c r="V234" s="231"/>
    </row>
    <row r="235" spans="1:22" s="163" customFormat="1" ht="135">
      <c r="A235" s="249">
        <v>7</v>
      </c>
      <c r="B235" s="251" t="s">
        <v>856</v>
      </c>
      <c r="C235" s="239" t="s">
        <v>857</v>
      </c>
      <c r="D235" s="230"/>
      <c r="E235" s="240" t="s">
        <v>750</v>
      </c>
      <c r="F235" s="240" t="s">
        <v>858</v>
      </c>
      <c r="G235" s="198">
        <f t="shared" si="77"/>
        <v>7380</v>
      </c>
      <c r="H235" s="231"/>
      <c r="I235" s="231">
        <v>7380</v>
      </c>
      <c r="J235" s="231"/>
      <c r="K235" s="198">
        <f t="shared" si="78"/>
        <v>0</v>
      </c>
      <c r="L235" s="231"/>
      <c r="M235" s="231"/>
      <c r="N235" s="231"/>
      <c r="O235" s="203">
        <f t="shared" si="93"/>
        <v>0</v>
      </c>
      <c r="P235" s="231"/>
      <c r="Q235" s="231"/>
      <c r="R235" s="231"/>
      <c r="S235" s="198">
        <f t="shared" si="90"/>
        <v>100</v>
      </c>
      <c r="T235" s="231"/>
      <c r="U235" s="231">
        <v>100</v>
      </c>
      <c r="V235" s="231"/>
    </row>
    <row r="236" spans="1:22" s="163" customFormat="1" ht="45">
      <c r="A236" s="249">
        <v>8</v>
      </c>
      <c r="B236" s="248" t="s">
        <v>859</v>
      </c>
      <c r="C236" s="247" t="s">
        <v>860</v>
      </c>
      <c r="D236" s="230"/>
      <c r="E236" s="240" t="s">
        <v>750</v>
      </c>
      <c r="F236" s="240" t="s">
        <v>861</v>
      </c>
      <c r="G236" s="198">
        <f t="shared" si="77"/>
        <v>4000</v>
      </c>
      <c r="H236" s="231"/>
      <c r="I236" s="231"/>
      <c r="J236" s="231">
        <v>4000</v>
      </c>
      <c r="K236" s="198">
        <f t="shared" si="78"/>
        <v>0</v>
      </c>
      <c r="L236" s="231"/>
      <c r="M236" s="231"/>
      <c r="N236" s="231"/>
      <c r="O236" s="203">
        <f t="shared" si="93"/>
        <v>0</v>
      </c>
      <c r="P236" s="231"/>
      <c r="Q236" s="231"/>
      <c r="R236" s="231"/>
      <c r="S236" s="198">
        <f t="shared" si="90"/>
        <v>0</v>
      </c>
      <c r="T236" s="231"/>
      <c r="U236" s="231"/>
      <c r="V236" s="231">
        <v>0</v>
      </c>
    </row>
    <row r="237" spans="1:22" s="163" customFormat="1" ht="45">
      <c r="A237" s="249">
        <v>9</v>
      </c>
      <c r="B237" s="248" t="s">
        <v>862</v>
      </c>
      <c r="C237" s="247" t="s">
        <v>863</v>
      </c>
      <c r="D237" s="230"/>
      <c r="E237" s="240" t="s">
        <v>750</v>
      </c>
      <c r="F237" s="240" t="s">
        <v>864</v>
      </c>
      <c r="G237" s="198">
        <f t="shared" si="77"/>
        <v>3200</v>
      </c>
      <c r="H237" s="231"/>
      <c r="I237" s="231">
        <v>3200</v>
      </c>
      <c r="J237" s="231"/>
      <c r="K237" s="198">
        <f t="shared" si="78"/>
        <v>0</v>
      </c>
      <c r="L237" s="231"/>
      <c r="M237" s="231"/>
      <c r="N237" s="231"/>
      <c r="O237" s="203">
        <f t="shared" si="93"/>
        <v>0</v>
      </c>
      <c r="P237" s="231"/>
      <c r="Q237" s="231"/>
      <c r="R237" s="231"/>
      <c r="S237" s="198">
        <f t="shared" si="90"/>
        <v>300</v>
      </c>
      <c r="T237" s="231"/>
      <c r="U237" s="231">
        <v>300</v>
      </c>
      <c r="V237" s="231"/>
    </row>
    <row r="238" spans="1:22" s="163" customFormat="1">
      <c r="A238" s="235" t="s">
        <v>86</v>
      </c>
      <c r="B238" s="241" t="s">
        <v>486</v>
      </c>
      <c r="C238" s="242"/>
      <c r="D238" s="235"/>
      <c r="E238" s="235"/>
      <c r="F238" s="235"/>
      <c r="G238" s="198">
        <f>G239</f>
        <v>13585</v>
      </c>
      <c r="H238" s="198">
        <f t="shared" ref="H238:V238" si="101">H239</f>
        <v>0</v>
      </c>
      <c r="I238" s="198">
        <f t="shared" si="101"/>
        <v>13585</v>
      </c>
      <c r="J238" s="198">
        <f t="shared" si="101"/>
        <v>0</v>
      </c>
      <c r="K238" s="198">
        <f t="shared" si="101"/>
        <v>0</v>
      </c>
      <c r="L238" s="198">
        <f t="shared" si="101"/>
        <v>0</v>
      </c>
      <c r="M238" s="198">
        <f t="shared" si="101"/>
        <v>0</v>
      </c>
      <c r="N238" s="198">
        <f t="shared" si="101"/>
        <v>0</v>
      </c>
      <c r="O238" s="198">
        <f t="shared" si="101"/>
        <v>0</v>
      </c>
      <c r="P238" s="198">
        <f t="shared" si="101"/>
        <v>0</v>
      </c>
      <c r="Q238" s="198">
        <f t="shared" si="101"/>
        <v>0</v>
      </c>
      <c r="R238" s="198">
        <f t="shared" si="101"/>
        <v>0</v>
      </c>
      <c r="S238" s="198">
        <f t="shared" si="101"/>
        <v>1300</v>
      </c>
      <c r="T238" s="198">
        <f t="shared" si="101"/>
        <v>0</v>
      </c>
      <c r="U238" s="198">
        <f t="shared" si="101"/>
        <v>1300</v>
      </c>
      <c r="V238" s="198">
        <f t="shared" si="101"/>
        <v>0</v>
      </c>
    </row>
    <row r="239" spans="1:22" s="163" customFormat="1" ht="99.75">
      <c r="A239" s="230"/>
      <c r="B239" s="236" t="s">
        <v>804</v>
      </c>
      <c r="C239" s="230"/>
      <c r="D239" s="230"/>
      <c r="E239" s="230"/>
      <c r="F239" s="230"/>
      <c r="G239" s="198">
        <f>SUM(G240:G241)</f>
        <v>13585</v>
      </c>
      <c r="H239" s="198">
        <f t="shared" ref="H239:V239" si="102">SUM(H240:H241)</f>
        <v>0</v>
      </c>
      <c r="I239" s="198">
        <f t="shared" si="102"/>
        <v>13585</v>
      </c>
      <c r="J239" s="198">
        <f t="shared" si="102"/>
        <v>0</v>
      </c>
      <c r="K239" s="198">
        <f t="shared" si="102"/>
        <v>0</v>
      </c>
      <c r="L239" s="198">
        <f t="shared" si="102"/>
        <v>0</v>
      </c>
      <c r="M239" s="198">
        <f t="shared" si="102"/>
        <v>0</v>
      </c>
      <c r="N239" s="198">
        <f t="shared" si="102"/>
        <v>0</v>
      </c>
      <c r="O239" s="203">
        <f t="shared" si="93"/>
        <v>0</v>
      </c>
      <c r="P239" s="198">
        <f t="shared" si="102"/>
        <v>0</v>
      </c>
      <c r="Q239" s="198">
        <f t="shared" si="102"/>
        <v>0</v>
      </c>
      <c r="R239" s="198">
        <f t="shared" si="102"/>
        <v>0</v>
      </c>
      <c r="S239" s="198">
        <f t="shared" si="102"/>
        <v>1300</v>
      </c>
      <c r="T239" s="198">
        <f t="shared" si="102"/>
        <v>0</v>
      </c>
      <c r="U239" s="198">
        <f t="shared" si="102"/>
        <v>1300</v>
      </c>
      <c r="V239" s="198">
        <f t="shared" si="102"/>
        <v>0</v>
      </c>
    </row>
    <row r="240" spans="1:22" s="163" customFormat="1" ht="75">
      <c r="A240" s="230"/>
      <c r="B240" s="252" t="s">
        <v>865</v>
      </c>
      <c r="C240" s="247" t="s">
        <v>866</v>
      </c>
      <c r="D240" s="230"/>
      <c r="E240" s="247" t="s">
        <v>750</v>
      </c>
      <c r="F240" s="247" t="s">
        <v>867</v>
      </c>
      <c r="G240" s="198">
        <f t="shared" ref="G240:G295" si="103">SUM(H240:J240)</f>
        <v>6785</v>
      </c>
      <c r="H240" s="231"/>
      <c r="I240" s="204">
        <v>6785</v>
      </c>
      <c r="J240" s="231"/>
      <c r="K240" s="198">
        <f t="shared" ref="K240:K295" si="104">SUM(L240:N240)</f>
        <v>0</v>
      </c>
      <c r="L240" s="231"/>
      <c r="M240" s="231"/>
      <c r="N240" s="231"/>
      <c r="O240" s="203">
        <f t="shared" si="93"/>
        <v>0</v>
      </c>
      <c r="P240" s="231"/>
      <c r="Q240" s="231"/>
      <c r="R240" s="231"/>
      <c r="S240" s="198">
        <f t="shared" si="90"/>
        <v>650</v>
      </c>
      <c r="T240" s="231"/>
      <c r="U240" s="204">
        <v>650</v>
      </c>
      <c r="V240" s="231"/>
    </row>
    <row r="241" spans="1:22" s="163" customFormat="1" ht="45">
      <c r="A241" s="230"/>
      <c r="B241" s="252" t="s">
        <v>868</v>
      </c>
      <c r="C241" s="247" t="s">
        <v>869</v>
      </c>
      <c r="D241" s="230"/>
      <c r="E241" s="247" t="s">
        <v>750</v>
      </c>
      <c r="F241" s="247" t="s">
        <v>870</v>
      </c>
      <c r="G241" s="198">
        <f t="shared" si="103"/>
        <v>6800</v>
      </c>
      <c r="H241" s="231"/>
      <c r="I241" s="204">
        <v>6800</v>
      </c>
      <c r="J241" s="231"/>
      <c r="K241" s="198">
        <f t="shared" si="104"/>
        <v>0</v>
      </c>
      <c r="L241" s="231"/>
      <c r="M241" s="231"/>
      <c r="N241" s="231"/>
      <c r="O241" s="203">
        <f t="shared" si="93"/>
        <v>0</v>
      </c>
      <c r="P241" s="231"/>
      <c r="Q241" s="231"/>
      <c r="R241" s="231"/>
      <c r="S241" s="198">
        <f t="shared" si="90"/>
        <v>650</v>
      </c>
      <c r="T241" s="231"/>
      <c r="U241" s="204">
        <v>650</v>
      </c>
      <c r="V241" s="231"/>
    </row>
    <row r="242" spans="1:22" s="163" customFormat="1">
      <c r="A242" s="235" t="s">
        <v>120</v>
      </c>
      <c r="B242" s="241" t="s">
        <v>548</v>
      </c>
      <c r="C242" s="242"/>
      <c r="D242" s="235"/>
      <c r="E242" s="235"/>
      <c r="F242" s="235"/>
      <c r="G242" s="198">
        <f>G243</f>
        <v>3156</v>
      </c>
      <c r="H242" s="198">
        <f t="shared" ref="H242:V243" si="105">H243</f>
        <v>0</v>
      </c>
      <c r="I242" s="198">
        <f t="shared" si="105"/>
        <v>3156</v>
      </c>
      <c r="J242" s="198">
        <f t="shared" si="105"/>
        <v>0</v>
      </c>
      <c r="K242" s="198">
        <f t="shared" si="105"/>
        <v>0</v>
      </c>
      <c r="L242" s="198">
        <f t="shared" si="105"/>
        <v>0</v>
      </c>
      <c r="M242" s="198">
        <f t="shared" si="105"/>
        <v>0</v>
      </c>
      <c r="N242" s="198">
        <f t="shared" si="105"/>
        <v>0</v>
      </c>
      <c r="O242" s="198">
        <f t="shared" si="105"/>
        <v>0</v>
      </c>
      <c r="P242" s="198">
        <f t="shared" si="105"/>
        <v>0</v>
      </c>
      <c r="Q242" s="198">
        <f t="shared" si="105"/>
        <v>0</v>
      </c>
      <c r="R242" s="198">
        <f t="shared" si="105"/>
        <v>0</v>
      </c>
      <c r="S242" s="198">
        <f t="shared" si="105"/>
        <v>100</v>
      </c>
      <c r="T242" s="198">
        <f t="shared" si="105"/>
        <v>0</v>
      </c>
      <c r="U242" s="198">
        <f t="shared" si="105"/>
        <v>100</v>
      </c>
      <c r="V242" s="198">
        <f t="shared" si="105"/>
        <v>0</v>
      </c>
    </row>
    <row r="243" spans="1:22" s="163" customFormat="1" ht="99.75">
      <c r="A243" s="230"/>
      <c r="B243" s="236" t="s">
        <v>804</v>
      </c>
      <c r="C243" s="230"/>
      <c r="D243" s="230"/>
      <c r="E243" s="230"/>
      <c r="F243" s="230"/>
      <c r="G243" s="198">
        <f>G244</f>
        <v>3156</v>
      </c>
      <c r="H243" s="198">
        <f t="shared" si="105"/>
        <v>0</v>
      </c>
      <c r="I243" s="198">
        <f t="shared" si="105"/>
        <v>3156</v>
      </c>
      <c r="J243" s="198">
        <f t="shared" si="105"/>
        <v>0</v>
      </c>
      <c r="K243" s="198">
        <f t="shared" si="105"/>
        <v>0</v>
      </c>
      <c r="L243" s="198">
        <f t="shared" si="105"/>
        <v>0</v>
      </c>
      <c r="M243" s="198">
        <f t="shared" si="105"/>
        <v>0</v>
      </c>
      <c r="N243" s="198">
        <f t="shared" si="105"/>
        <v>0</v>
      </c>
      <c r="O243" s="198">
        <f t="shared" si="105"/>
        <v>0</v>
      </c>
      <c r="P243" s="198">
        <f t="shared" si="105"/>
        <v>0</v>
      </c>
      <c r="Q243" s="198">
        <f t="shared" si="105"/>
        <v>0</v>
      </c>
      <c r="R243" s="198">
        <f t="shared" si="105"/>
        <v>0</v>
      </c>
      <c r="S243" s="198">
        <f t="shared" si="105"/>
        <v>100</v>
      </c>
      <c r="T243" s="198">
        <f t="shared" si="105"/>
        <v>0</v>
      </c>
      <c r="U243" s="198">
        <f t="shared" si="105"/>
        <v>100</v>
      </c>
      <c r="V243" s="198">
        <f t="shared" si="105"/>
        <v>0</v>
      </c>
    </row>
    <row r="244" spans="1:22" s="163" customFormat="1" ht="45">
      <c r="A244" s="230"/>
      <c r="B244" s="250" t="s">
        <v>871</v>
      </c>
      <c r="C244" s="247" t="s">
        <v>872</v>
      </c>
      <c r="D244" s="230"/>
      <c r="E244" s="247" t="s">
        <v>750</v>
      </c>
      <c r="F244" s="247" t="s">
        <v>873</v>
      </c>
      <c r="G244" s="198">
        <f t="shared" si="103"/>
        <v>3156</v>
      </c>
      <c r="H244" s="231"/>
      <c r="I244" s="231">
        <v>3156</v>
      </c>
      <c r="J244" s="231"/>
      <c r="K244" s="198">
        <f t="shared" si="104"/>
        <v>0</v>
      </c>
      <c r="L244" s="231"/>
      <c r="M244" s="231"/>
      <c r="N244" s="231"/>
      <c r="O244" s="203">
        <f t="shared" si="93"/>
        <v>0</v>
      </c>
      <c r="P244" s="231"/>
      <c r="Q244" s="231"/>
      <c r="R244" s="231"/>
      <c r="S244" s="198">
        <f t="shared" si="90"/>
        <v>100</v>
      </c>
      <c r="T244" s="231"/>
      <c r="U244" s="231">
        <v>100</v>
      </c>
      <c r="V244" s="231"/>
    </row>
    <row r="245" spans="1:22" s="163" customFormat="1">
      <c r="A245" s="235" t="s">
        <v>137</v>
      </c>
      <c r="B245" s="241" t="s">
        <v>333</v>
      </c>
      <c r="C245" s="242"/>
      <c r="D245" s="235"/>
      <c r="E245" s="235"/>
      <c r="F245" s="235"/>
      <c r="G245" s="198">
        <f>G246</f>
        <v>46900</v>
      </c>
      <c r="H245" s="198">
        <f t="shared" ref="H245:V245" si="106">H246</f>
        <v>0</v>
      </c>
      <c r="I245" s="198">
        <f t="shared" si="106"/>
        <v>37000</v>
      </c>
      <c r="J245" s="198">
        <f t="shared" si="106"/>
        <v>9900</v>
      </c>
      <c r="K245" s="198">
        <f t="shared" si="106"/>
        <v>0</v>
      </c>
      <c r="L245" s="198">
        <f t="shared" si="106"/>
        <v>0</v>
      </c>
      <c r="M245" s="198">
        <f t="shared" si="106"/>
        <v>0</v>
      </c>
      <c r="N245" s="198">
        <f t="shared" si="106"/>
        <v>0</v>
      </c>
      <c r="O245" s="198">
        <f t="shared" si="106"/>
        <v>0</v>
      </c>
      <c r="P245" s="198">
        <f t="shared" si="106"/>
        <v>0</v>
      </c>
      <c r="Q245" s="198">
        <f t="shared" si="106"/>
        <v>0</v>
      </c>
      <c r="R245" s="198">
        <f t="shared" si="106"/>
        <v>0</v>
      </c>
      <c r="S245" s="198">
        <f t="shared" si="106"/>
        <v>6200</v>
      </c>
      <c r="T245" s="198">
        <f t="shared" si="106"/>
        <v>0</v>
      </c>
      <c r="U245" s="198">
        <f t="shared" si="106"/>
        <v>5500</v>
      </c>
      <c r="V245" s="198">
        <f t="shared" si="106"/>
        <v>700</v>
      </c>
    </row>
    <row r="246" spans="1:22" s="163" customFormat="1" ht="99.75">
      <c r="A246" s="230"/>
      <c r="B246" s="236" t="s">
        <v>804</v>
      </c>
      <c r="C246" s="230"/>
      <c r="D246" s="230"/>
      <c r="E246" s="230"/>
      <c r="F246" s="230"/>
      <c r="G246" s="198">
        <f>SUM(G247:G254)</f>
        <v>46900</v>
      </c>
      <c r="H246" s="198">
        <f t="shared" ref="H246:V246" si="107">SUM(H247:H254)</f>
        <v>0</v>
      </c>
      <c r="I246" s="198">
        <f t="shared" si="107"/>
        <v>37000</v>
      </c>
      <c r="J246" s="198">
        <f t="shared" si="107"/>
        <v>9900</v>
      </c>
      <c r="K246" s="198">
        <f t="shared" si="107"/>
        <v>0</v>
      </c>
      <c r="L246" s="198">
        <f t="shared" si="107"/>
        <v>0</v>
      </c>
      <c r="M246" s="198">
        <f t="shared" si="107"/>
        <v>0</v>
      </c>
      <c r="N246" s="198">
        <f t="shared" si="107"/>
        <v>0</v>
      </c>
      <c r="O246" s="203">
        <f t="shared" si="93"/>
        <v>0</v>
      </c>
      <c r="P246" s="198">
        <f t="shared" si="107"/>
        <v>0</v>
      </c>
      <c r="Q246" s="198">
        <f t="shared" si="107"/>
        <v>0</v>
      </c>
      <c r="R246" s="198">
        <f t="shared" si="107"/>
        <v>0</v>
      </c>
      <c r="S246" s="198">
        <f t="shared" si="107"/>
        <v>6200</v>
      </c>
      <c r="T246" s="198">
        <f t="shared" si="107"/>
        <v>0</v>
      </c>
      <c r="U246" s="198">
        <f t="shared" si="107"/>
        <v>5500</v>
      </c>
      <c r="V246" s="198">
        <f t="shared" si="107"/>
        <v>700</v>
      </c>
    </row>
    <row r="247" spans="1:22" s="163" customFormat="1" ht="60">
      <c r="A247" s="230"/>
      <c r="B247" s="250" t="s">
        <v>874</v>
      </c>
      <c r="C247" s="247" t="s">
        <v>875</v>
      </c>
      <c r="D247" s="230"/>
      <c r="E247" s="247" t="s">
        <v>750</v>
      </c>
      <c r="F247" s="247" t="s">
        <v>876</v>
      </c>
      <c r="G247" s="198">
        <f t="shared" si="103"/>
        <v>4000</v>
      </c>
      <c r="H247" s="231"/>
      <c r="I247" s="231"/>
      <c r="J247" s="204">
        <v>4000</v>
      </c>
      <c r="K247" s="198">
        <f t="shared" si="104"/>
        <v>0</v>
      </c>
      <c r="L247" s="231"/>
      <c r="M247" s="231"/>
      <c r="N247" s="231"/>
      <c r="O247" s="203">
        <f t="shared" si="93"/>
        <v>0</v>
      </c>
      <c r="P247" s="231"/>
      <c r="Q247" s="231"/>
      <c r="R247" s="231"/>
      <c r="S247" s="198">
        <f t="shared" si="90"/>
        <v>100</v>
      </c>
      <c r="T247" s="231"/>
      <c r="U247" s="231"/>
      <c r="V247" s="231">
        <v>100</v>
      </c>
    </row>
    <row r="248" spans="1:22" s="163" customFormat="1" ht="45">
      <c r="A248" s="230"/>
      <c r="B248" s="250" t="s">
        <v>877</v>
      </c>
      <c r="C248" s="247" t="s">
        <v>878</v>
      </c>
      <c r="D248" s="230"/>
      <c r="E248" s="247" t="s">
        <v>750</v>
      </c>
      <c r="F248" s="247" t="s">
        <v>879</v>
      </c>
      <c r="G248" s="198">
        <f t="shared" si="103"/>
        <v>2000</v>
      </c>
      <c r="H248" s="231"/>
      <c r="I248" s="204"/>
      <c r="J248" s="204">
        <v>2000</v>
      </c>
      <c r="K248" s="198">
        <f t="shared" si="104"/>
        <v>0</v>
      </c>
      <c r="L248" s="231"/>
      <c r="M248" s="231"/>
      <c r="N248" s="231"/>
      <c r="O248" s="203">
        <f t="shared" si="93"/>
        <v>0</v>
      </c>
      <c r="P248" s="231"/>
      <c r="Q248" s="231"/>
      <c r="R248" s="231"/>
      <c r="S248" s="198">
        <f t="shared" si="90"/>
        <v>200</v>
      </c>
      <c r="T248" s="231"/>
      <c r="U248" s="204"/>
      <c r="V248" s="204">
        <v>200</v>
      </c>
    </row>
    <row r="249" spans="1:22" s="163" customFormat="1" ht="45">
      <c r="A249" s="230"/>
      <c r="B249" s="250" t="s">
        <v>880</v>
      </c>
      <c r="C249" s="247" t="s">
        <v>881</v>
      </c>
      <c r="D249" s="230"/>
      <c r="E249" s="247" t="s">
        <v>750</v>
      </c>
      <c r="F249" s="247" t="s">
        <v>882</v>
      </c>
      <c r="G249" s="198">
        <f t="shared" si="103"/>
        <v>3000</v>
      </c>
      <c r="H249" s="231"/>
      <c r="I249" s="204">
        <v>3000</v>
      </c>
      <c r="J249" s="204"/>
      <c r="K249" s="198">
        <f t="shared" si="104"/>
        <v>0</v>
      </c>
      <c r="L249" s="231"/>
      <c r="M249" s="231"/>
      <c r="N249" s="231"/>
      <c r="O249" s="203">
        <f t="shared" si="93"/>
        <v>0</v>
      </c>
      <c r="P249" s="231"/>
      <c r="Q249" s="231"/>
      <c r="R249" s="231"/>
      <c r="S249" s="198">
        <f t="shared" si="90"/>
        <v>300</v>
      </c>
      <c r="T249" s="231"/>
      <c r="U249" s="204">
        <v>300</v>
      </c>
      <c r="V249" s="204"/>
    </row>
    <row r="250" spans="1:22" s="163" customFormat="1" ht="45">
      <c r="A250" s="230"/>
      <c r="B250" s="250" t="s">
        <v>883</v>
      </c>
      <c r="C250" s="247" t="s">
        <v>884</v>
      </c>
      <c r="D250" s="230"/>
      <c r="E250" s="247" t="s">
        <v>750</v>
      </c>
      <c r="F250" s="247" t="s">
        <v>885</v>
      </c>
      <c r="G250" s="198">
        <f t="shared" si="103"/>
        <v>6500</v>
      </c>
      <c r="H250" s="231"/>
      <c r="I250" s="204">
        <v>6500</v>
      </c>
      <c r="J250" s="204"/>
      <c r="K250" s="198">
        <f t="shared" si="104"/>
        <v>0</v>
      </c>
      <c r="L250" s="231"/>
      <c r="M250" s="231"/>
      <c r="N250" s="231"/>
      <c r="O250" s="203">
        <f t="shared" si="93"/>
        <v>0</v>
      </c>
      <c r="P250" s="231"/>
      <c r="Q250" s="231"/>
      <c r="R250" s="231"/>
      <c r="S250" s="198">
        <f t="shared" si="90"/>
        <v>650</v>
      </c>
      <c r="T250" s="231"/>
      <c r="U250" s="204">
        <v>650</v>
      </c>
      <c r="V250" s="204"/>
    </row>
    <row r="251" spans="1:22" s="163" customFormat="1" ht="45">
      <c r="A251" s="230"/>
      <c r="B251" s="250" t="s">
        <v>886</v>
      </c>
      <c r="C251" s="247" t="s">
        <v>887</v>
      </c>
      <c r="D251" s="230"/>
      <c r="E251" s="247" t="s">
        <v>750</v>
      </c>
      <c r="F251" s="247" t="s">
        <v>888</v>
      </c>
      <c r="G251" s="198">
        <f t="shared" si="103"/>
        <v>13000</v>
      </c>
      <c r="H251" s="231"/>
      <c r="I251" s="204">
        <v>13000</v>
      </c>
      <c r="J251" s="204"/>
      <c r="K251" s="198">
        <f t="shared" si="104"/>
        <v>0</v>
      </c>
      <c r="L251" s="231"/>
      <c r="M251" s="231"/>
      <c r="N251" s="231"/>
      <c r="O251" s="203">
        <f t="shared" si="93"/>
        <v>0</v>
      </c>
      <c r="P251" s="231"/>
      <c r="Q251" s="231"/>
      <c r="R251" s="231"/>
      <c r="S251" s="198">
        <f t="shared" si="90"/>
        <v>2700</v>
      </c>
      <c r="T251" s="231"/>
      <c r="U251" s="204">
        <v>2700</v>
      </c>
      <c r="V251" s="204"/>
    </row>
    <row r="252" spans="1:22" s="163" customFormat="1" ht="45">
      <c r="A252" s="230"/>
      <c r="B252" s="250" t="s">
        <v>889</v>
      </c>
      <c r="C252" s="247" t="s">
        <v>890</v>
      </c>
      <c r="D252" s="230"/>
      <c r="E252" s="247" t="s">
        <v>750</v>
      </c>
      <c r="F252" s="247" t="s">
        <v>891</v>
      </c>
      <c r="G252" s="198">
        <f t="shared" si="103"/>
        <v>3900</v>
      </c>
      <c r="H252" s="231"/>
      <c r="I252" s="204"/>
      <c r="J252" s="204">
        <v>3900</v>
      </c>
      <c r="K252" s="198">
        <f t="shared" si="104"/>
        <v>0</v>
      </c>
      <c r="L252" s="231"/>
      <c r="M252" s="231"/>
      <c r="N252" s="231"/>
      <c r="O252" s="203">
        <f t="shared" si="93"/>
        <v>0</v>
      </c>
      <c r="P252" s="231"/>
      <c r="Q252" s="231"/>
      <c r="R252" s="231"/>
      <c r="S252" s="198">
        <f t="shared" si="90"/>
        <v>400</v>
      </c>
      <c r="T252" s="231"/>
      <c r="U252" s="204"/>
      <c r="V252" s="204">
        <v>400</v>
      </c>
    </row>
    <row r="253" spans="1:22" s="163" customFormat="1" ht="45">
      <c r="A253" s="230"/>
      <c r="B253" s="250" t="s">
        <v>892</v>
      </c>
      <c r="C253" s="247" t="s">
        <v>884</v>
      </c>
      <c r="D253" s="230"/>
      <c r="E253" s="247" t="s">
        <v>750</v>
      </c>
      <c r="F253" s="247" t="s">
        <v>893</v>
      </c>
      <c r="G253" s="198">
        <f t="shared" si="103"/>
        <v>8500</v>
      </c>
      <c r="H253" s="231"/>
      <c r="I253" s="204">
        <v>8500</v>
      </c>
      <c r="J253" s="204"/>
      <c r="K253" s="198">
        <f t="shared" si="104"/>
        <v>0</v>
      </c>
      <c r="L253" s="231"/>
      <c r="M253" s="231"/>
      <c r="N253" s="231"/>
      <c r="O253" s="203">
        <f t="shared" si="93"/>
        <v>0</v>
      </c>
      <c r="P253" s="231"/>
      <c r="Q253" s="231"/>
      <c r="R253" s="231"/>
      <c r="S253" s="198">
        <f t="shared" si="90"/>
        <v>1250</v>
      </c>
      <c r="T253" s="231"/>
      <c r="U253" s="204">
        <v>1250</v>
      </c>
      <c r="V253" s="204"/>
    </row>
    <row r="254" spans="1:22" s="163" customFormat="1" ht="45">
      <c r="A254" s="230"/>
      <c r="B254" s="250" t="s">
        <v>894</v>
      </c>
      <c r="C254" s="247" t="s">
        <v>895</v>
      </c>
      <c r="D254" s="230"/>
      <c r="E254" s="247" t="s">
        <v>750</v>
      </c>
      <c r="F254" s="247" t="s">
        <v>896</v>
      </c>
      <c r="G254" s="198">
        <f t="shared" si="103"/>
        <v>6000</v>
      </c>
      <c r="H254" s="231"/>
      <c r="I254" s="204">
        <v>6000</v>
      </c>
      <c r="J254" s="204"/>
      <c r="K254" s="198">
        <f t="shared" si="104"/>
        <v>0</v>
      </c>
      <c r="L254" s="231"/>
      <c r="M254" s="231"/>
      <c r="N254" s="231"/>
      <c r="O254" s="203">
        <f t="shared" si="93"/>
        <v>0</v>
      </c>
      <c r="P254" s="231"/>
      <c r="Q254" s="231"/>
      <c r="R254" s="231"/>
      <c r="S254" s="198">
        <f t="shared" si="90"/>
        <v>600</v>
      </c>
      <c r="T254" s="231"/>
      <c r="U254" s="204">
        <v>600</v>
      </c>
      <c r="V254" s="204"/>
    </row>
    <row r="255" spans="1:22" s="163" customFormat="1">
      <c r="A255" s="235" t="s">
        <v>272</v>
      </c>
      <c r="B255" s="241" t="s">
        <v>770</v>
      </c>
      <c r="C255" s="242"/>
      <c r="D255" s="235"/>
      <c r="E255" s="235"/>
      <c r="F255" s="235"/>
      <c r="G255" s="198">
        <f>G256</f>
        <v>6230</v>
      </c>
      <c r="H255" s="198">
        <f t="shared" ref="H255:V255" si="108">H256</f>
        <v>0</v>
      </c>
      <c r="I255" s="198">
        <f t="shared" si="108"/>
        <v>6230</v>
      </c>
      <c r="J255" s="198">
        <f t="shared" si="108"/>
        <v>0</v>
      </c>
      <c r="K255" s="198">
        <f t="shared" si="108"/>
        <v>0</v>
      </c>
      <c r="L255" s="198">
        <f t="shared" si="108"/>
        <v>0</v>
      </c>
      <c r="M255" s="198">
        <f t="shared" si="108"/>
        <v>0</v>
      </c>
      <c r="N255" s="198">
        <f t="shared" si="108"/>
        <v>0</v>
      </c>
      <c r="O255" s="198">
        <f t="shared" si="108"/>
        <v>0</v>
      </c>
      <c r="P255" s="198">
        <f t="shared" si="108"/>
        <v>0</v>
      </c>
      <c r="Q255" s="198">
        <f t="shared" si="108"/>
        <v>0</v>
      </c>
      <c r="R255" s="198">
        <f t="shared" si="108"/>
        <v>0</v>
      </c>
      <c r="S255" s="198">
        <f t="shared" si="108"/>
        <v>600</v>
      </c>
      <c r="T255" s="198">
        <f t="shared" si="108"/>
        <v>0</v>
      </c>
      <c r="U255" s="198">
        <f t="shared" si="108"/>
        <v>600</v>
      </c>
      <c r="V255" s="198">
        <f t="shared" si="108"/>
        <v>0</v>
      </c>
    </row>
    <row r="256" spans="1:22" s="218" customFormat="1" ht="99.75">
      <c r="A256" s="235" t="s">
        <v>897</v>
      </c>
      <c r="B256" s="236" t="s">
        <v>804</v>
      </c>
      <c r="C256" s="235"/>
      <c r="D256" s="235"/>
      <c r="E256" s="235"/>
      <c r="F256" s="235"/>
      <c r="G256" s="198">
        <f>SUM(G257:G259)</f>
        <v>6230</v>
      </c>
      <c r="H256" s="198">
        <f t="shared" ref="H256:V256" si="109">SUM(H257:H259)</f>
        <v>0</v>
      </c>
      <c r="I256" s="198">
        <f t="shared" si="109"/>
        <v>6230</v>
      </c>
      <c r="J256" s="198">
        <f t="shared" si="109"/>
        <v>0</v>
      </c>
      <c r="K256" s="198">
        <f t="shared" si="109"/>
        <v>0</v>
      </c>
      <c r="L256" s="198">
        <f t="shared" si="109"/>
        <v>0</v>
      </c>
      <c r="M256" s="198">
        <f t="shared" si="109"/>
        <v>0</v>
      </c>
      <c r="N256" s="198">
        <f t="shared" si="109"/>
        <v>0</v>
      </c>
      <c r="O256" s="198">
        <f t="shared" si="93"/>
        <v>0</v>
      </c>
      <c r="P256" s="198">
        <f t="shared" si="109"/>
        <v>0</v>
      </c>
      <c r="Q256" s="198">
        <f t="shared" si="109"/>
        <v>0</v>
      </c>
      <c r="R256" s="198">
        <f t="shared" si="109"/>
        <v>0</v>
      </c>
      <c r="S256" s="198">
        <f t="shared" si="109"/>
        <v>600</v>
      </c>
      <c r="T256" s="198">
        <f t="shared" si="109"/>
        <v>0</v>
      </c>
      <c r="U256" s="198">
        <f t="shared" si="109"/>
        <v>600</v>
      </c>
      <c r="V256" s="198">
        <f t="shared" si="109"/>
        <v>0</v>
      </c>
    </row>
    <row r="257" spans="1:22" s="163" customFormat="1" ht="45">
      <c r="A257" s="247">
        <v>1</v>
      </c>
      <c r="B257" s="250" t="s">
        <v>898</v>
      </c>
      <c r="C257" s="247" t="s">
        <v>899</v>
      </c>
      <c r="D257" s="230"/>
      <c r="E257" s="247" t="s">
        <v>750</v>
      </c>
      <c r="F257" s="247" t="s">
        <v>900</v>
      </c>
      <c r="G257" s="203">
        <f t="shared" si="103"/>
        <v>1100</v>
      </c>
      <c r="H257" s="231"/>
      <c r="I257" s="204">
        <v>1100</v>
      </c>
      <c r="J257" s="231"/>
      <c r="K257" s="203">
        <f t="shared" si="104"/>
        <v>0</v>
      </c>
      <c r="L257" s="231"/>
      <c r="M257" s="231"/>
      <c r="N257" s="231"/>
      <c r="O257" s="203">
        <f t="shared" si="93"/>
        <v>0</v>
      </c>
      <c r="P257" s="231"/>
      <c r="Q257" s="231"/>
      <c r="R257" s="231"/>
      <c r="S257" s="203">
        <f t="shared" si="90"/>
        <v>100</v>
      </c>
      <c r="T257" s="231"/>
      <c r="U257" s="231">
        <v>100</v>
      </c>
      <c r="V257" s="231"/>
    </row>
    <row r="258" spans="1:22" s="163" customFormat="1" ht="45">
      <c r="A258" s="247">
        <v>2</v>
      </c>
      <c r="B258" s="250" t="s">
        <v>901</v>
      </c>
      <c r="C258" s="247" t="s">
        <v>902</v>
      </c>
      <c r="D258" s="230"/>
      <c r="E258" s="247" t="s">
        <v>750</v>
      </c>
      <c r="F258" s="247" t="s">
        <v>903</v>
      </c>
      <c r="G258" s="203">
        <f t="shared" si="103"/>
        <v>1930</v>
      </c>
      <c r="H258" s="231"/>
      <c r="I258" s="204">
        <v>1930</v>
      </c>
      <c r="J258" s="231"/>
      <c r="K258" s="203">
        <f t="shared" si="104"/>
        <v>0</v>
      </c>
      <c r="L258" s="231"/>
      <c r="M258" s="231"/>
      <c r="N258" s="231"/>
      <c r="O258" s="203">
        <f t="shared" si="93"/>
        <v>0</v>
      </c>
      <c r="P258" s="231"/>
      <c r="Q258" s="231"/>
      <c r="R258" s="231"/>
      <c r="S258" s="203">
        <f t="shared" si="90"/>
        <v>100</v>
      </c>
      <c r="T258" s="231"/>
      <c r="U258" s="231">
        <v>100</v>
      </c>
      <c r="V258" s="231"/>
    </row>
    <row r="259" spans="1:22" s="163" customFormat="1" ht="45">
      <c r="A259" s="247">
        <v>3</v>
      </c>
      <c r="B259" s="250" t="s">
        <v>904</v>
      </c>
      <c r="C259" s="253" t="s">
        <v>905</v>
      </c>
      <c r="D259" s="230"/>
      <c r="E259" s="247" t="s">
        <v>750</v>
      </c>
      <c r="F259" s="247" t="s">
        <v>906</v>
      </c>
      <c r="G259" s="203">
        <f t="shared" si="103"/>
        <v>3200</v>
      </c>
      <c r="H259" s="231"/>
      <c r="I259" s="204">
        <v>3200</v>
      </c>
      <c r="J259" s="231"/>
      <c r="K259" s="203">
        <f t="shared" si="104"/>
        <v>0</v>
      </c>
      <c r="L259" s="231"/>
      <c r="M259" s="231"/>
      <c r="N259" s="231"/>
      <c r="O259" s="203">
        <f t="shared" si="93"/>
        <v>0</v>
      </c>
      <c r="P259" s="231"/>
      <c r="Q259" s="231"/>
      <c r="R259" s="231"/>
      <c r="S259" s="203">
        <f t="shared" si="90"/>
        <v>400</v>
      </c>
      <c r="T259" s="231"/>
      <c r="U259" s="231">
        <v>400</v>
      </c>
      <c r="V259" s="231"/>
    </row>
    <row r="260" spans="1:22" s="163" customFormat="1">
      <c r="A260" s="235" t="s">
        <v>274</v>
      </c>
      <c r="B260" s="241" t="s">
        <v>337</v>
      </c>
      <c r="C260" s="242"/>
      <c r="D260" s="235"/>
      <c r="E260" s="235"/>
      <c r="F260" s="235"/>
      <c r="G260" s="198">
        <f>G261+G263</f>
        <v>83794</v>
      </c>
      <c r="H260" s="198">
        <f t="shared" ref="H260:V260" si="110">H261+H263</f>
        <v>0</v>
      </c>
      <c r="I260" s="198">
        <f t="shared" si="110"/>
        <v>68494</v>
      </c>
      <c r="J260" s="198">
        <f t="shared" si="110"/>
        <v>15300</v>
      </c>
      <c r="K260" s="198">
        <f t="shared" si="110"/>
        <v>0</v>
      </c>
      <c r="L260" s="198">
        <f t="shared" si="110"/>
        <v>0</v>
      </c>
      <c r="M260" s="198">
        <f t="shared" si="110"/>
        <v>0</v>
      </c>
      <c r="N260" s="198">
        <f t="shared" si="110"/>
        <v>0</v>
      </c>
      <c r="O260" s="198">
        <f t="shared" si="110"/>
        <v>0</v>
      </c>
      <c r="P260" s="198">
        <f t="shared" si="110"/>
        <v>0</v>
      </c>
      <c r="Q260" s="198">
        <f t="shared" si="110"/>
        <v>0</v>
      </c>
      <c r="R260" s="198">
        <f t="shared" si="110"/>
        <v>0</v>
      </c>
      <c r="S260" s="198">
        <f t="shared" si="110"/>
        <v>13700</v>
      </c>
      <c r="T260" s="198">
        <f t="shared" si="110"/>
        <v>0</v>
      </c>
      <c r="U260" s="198">
        <f t="shared" si="110"/>
        <v>12700</v>
      </c>
      <c r="V260" s="198">
        <f t="shared" si="110"/>
        <v>1000</v>
      </c>
    </row>
    <row r="261" spans="1:22" s="163" customFormat="1" ht="42.75">
      <c r="A261" s="236" t="s">
        <v>907</v>
      </c>
      <c r="B261" s="236" t="s">
        <v>811</v>
      </c>
      <c r="C261" s="242"/>
      <c r="D261" s="235"/>
      <c r="E261" s="235"/>
      <c r="F261" s="235"/>
      <c r="G261" s="198">
        <f>G262</f>
        <v>28700</v>
      </c>
      <c r="H261" s="198">
        <f t="shared" ref="H261:V261" si="111">H262</f>
        <v>0</v>
      </c>
      <c r="I261" s="198">
        <f t="shared" si="111"/>
        <v>25800</v>
      </c>
      <c r="J261" s="198">
        <f t="shared" si="111"/>
        <v>2900</v>
      </c>
      <c r="K261" s="198">
        <f t="shared" si="111"/>
        <v>0</v>
      </c>
      <c r="L261" s="198">
        <f t="shared" si="111"/>
        <v>0</v>
      </c>
      <c r="M261" s="198">
        <f t="shared" si="111"/>
        <v>0</v>
      </c>
      <c r="N261" s="198">
        <f t="shared" si="111"/>
        <v>0</v>
      </c>
      <c r="O261" s="203">
        <f t="shared" si="93"/>
        <v>0</v>
      </c>
      <c r="P261" s="198">
        <f t="shared" si="111"/>
        <v>0</v>
      </c>
      <c r="Q261" s="198">
        <f t="shared" si="111"/>
        <v>0</v>
      </c>
      <c r="R261" s="198">
        <f t="shared" si="111"/>
        <v>0</v>
      </c>
      <c r="S261" s="198">
        <f t="shared" si="111"/>
        <v>6000</v>
      </c>
      <c r="T261" s="198">
        <f t="shared" si="111"/>
        <v>0</v>
      </c>
      <c r="U261" s="198">
        <f t="shared" si="111"/>
        <v>6000</v>
      </c>
      <c r="V261" s="198">
        <f t="shared" si="111"/>
        <v>0</v>
      </c>
    </row>
    <row r="262" spans="1:22" s="163" customFormat="1" ht="75">
      <c r="A262" s="235"/>
      <c r="B262" s="254" t="s">
        <v>908</v>
      </c>
      <c r="C262" s="243" t="s">
        <v>909</v>
      </c>
      <c r="D262" s="235"/>
      <c r="E262" s="243" t="s">
        <v>750</v>
      </c>
      <c r="F262" s="246" t="s">
        <v>910</v>
      </c>
      <c r="G262" s="203">
        <f t="shared" si="103"/>
        <v>28700</v>
      </c>
      <c r="H262" s="198"/>
      <c r="I262" s="204">
        <v>25800</v>
      </c>
      <c r="J262" s="204">
        <v>2900</v>
      </c>
      <c r="K262" s="203">
        <f t="shared" si="104"/>
        <v>0</v>
      </c>
      <c r="L262" s="198"/>
      <c r="M262" s="198"/>
      <c r="N262" s="198"/>
      <c r="O262" s="203">
        <f t="shared" si="93"/>
        <v>0</v>
      </c>
      <c r="P262" s="198"/>
      <c r="Q262" s="198"/>
      <c r="R262" s="198"/>
      <c r="S262" s="203">
        <f t="shared" si="90"/>
        <v>6000</v>
      </c>
      <c r="T262" s="198"/>
      <c r="U262" s="204">
        <v>6000</v>
      </c>
      <c r="V262" s="198"/>
    </row>
    <row r="263" spans="1:22" s="218" customFormat="1" ht="99.75">
      <c r="A263" s="235" t="s">
        <v>911</v>
      </c>
      <c r="B263" s="236" t="s">
        <v>804</v>
      </c>
      <c r="C263" s="235"/>
      <c r="D263" s="235"/>
      <c r="E263" s="235"/>
      <c r="F263" s="235"/>
      <c r="G263" s="198">
        <f>SUM(G264:G276)</f>
        <v>55094</v>
      </c>
      <c r="H263" s="198">
        <f t="shared" ref="H263:V263" si="112">SUM(H264:H276)</f>
        <v>0</v>
      </c>
      <c r="I263" s="198">
        <f t="shared" si="112"/>
        <v>42694</v>
      </c>
      <c r="J263" s="198">
        <f t="shared" si="112"/>
        <v>12400</v>
      </c>
      <c r="K263" s="198">
        <f t="shared" si="112"/>
        <v>0</v>
      </c>
      <c r="L263" s="198">
        <f t="shared" si="112"/>
        <v>0</v>
      </c>
      <c r="M263" s="198">
        <f t="shared" si="112"/>
        <v>0</v>
      </c>
      <c r="N263" s="198">
        <f t="shared" si="112"/>
        <v>0</v>
      </c>
      <c r="O263" s="203">
        <f t="shared" si="93"/>
        <v>0</v>
      </c>
      <c r="P263" s="198">
        <f t="shared" si="112"/>
        <v>0</v>
      </c>
      <c r="Q263" s="198">
        <f t="shared" si="112"/>
        <v>0</v>
      </c>
      <c r="R263" s="198">
        <f t="shared" si="112"/>
        <v>0</v>
      </c>
      <c r="S263" s="198">
        <f t="shared" si="112"/>
        <v>7700</v>
      </c>
      <c r="T263" s="198">
        <f t="shared" si="112"/>
        <v>0</v>
      </c>
      <c r="U263" s="198">
        <f t="shared" si="112"/>
        <v>6700</v>
      </c>
      <c r="V263" s="198">
        <f t="shared" si="112"/>
        <v>1000</v>
      </c>
    </row>
    <row r="264" spans="1:22" s="163" customFormat="1" ht="60">
      <c r="A264" s="230"/>
      <c r="B264" s="255" t="s">
        <v>912</v>
      </c>
      <c r="C264" s="256" t="s">
        <v>913</v>
      </c>
      <c r="D264" s="230"/>
      <c r="E264" s="247" t="s">
        <v>750</v>
      </c>
      <c r="F264" s="247" t="s">
        <v>914</v>
      </c>
      <c r="G264" s="198">
        <f t="shared" si="103"/>
        <v>1500</v>
      </c>
      <c r="H264" s="231"/>
      <c r="I264" s="231"/>
      <c r="J264" s="231">
        <v>1500</v>
      </c>
      <c r="K264" s="198">
        <f t="shared" si="104"/>
        <v>0</v>
      </c>
      <c r="L264" s="231"/>
      <c r="M264" s="231"/>
      <c r="N264" s="231"/>
      <c r="O264" s="203">
        <f t="shared" si="93"/>
        <v>0</v>
      </c>
      <c r="P264" s="231"/>
      <c r="Q264" s="231"/>
      <c r="R264" s="231"/>
      <c r="S264" s="198">
        <f t="shared" si="90"/>
        <v>150</v>
      </c>
      <c r="T264" s="231"/>
      <c r="U264" s="231"/>
      <c r="V264" s="204">
        <v>150</v>
      </c>
    </row>
    <row r="265" spans="1:22" s="163" customFormat="1" ht="75">
      <c r="A265" s="230"/>
      <c r="B265" s="257" t="s">
        <v>915</v>
      </c>
      <c r="C265" s="256" t="s">
        <v>916</v>
      </c>
      <c r="D265" s="230"/>
      <c r="E265" s="247" t="s">
        <v>750</v>
      </c>
      <c r="F265" s="247" t="s">
        <v>917</v>
      </c>
      <c r="G265" s="198">
        <f t="shared" si="103"/>
        <v>9500</v>
      </c>
      <c r="H265" s="231"/>
      <c r="I265" s="231">
        <v>9500</v>
      </c>
      <c r="J265" s="231"/>
      <c r="K265" s="198">
        <f t="shared" si="104"/>
        <v>0</v>
      </c>
      <c r="L265" s="231"/>
      <c r="M265" s="231"/>
      <c r="N265" s="231"/>
      <c r="O265" s="203">
        <f t="shared" si="93"/>
        <v>0</v>
      </c>
      <c r="P265" s="231"/>
      <c r="Q265" s="231"/>
      <c r="R265" s="231"/>
      <c r="S265" s="198">
        <f t="shared" si="90"/>
        <v>3050</v>
      </c>
      <c r="T265" s="231"/>
      <c r="U265" s="231">
        <v>3050</v>
      </c>
      <c r="V265" s="231"/>
    </row>
    <row r="266" spans="1:22" s="163" customFormat="1" ht="120">
      <c r="A266" s="230"/>
      <c r="B266" s="248" t="s">
        <v>918</v>
      </c>
      <c r="C266" s="247" t="s">
        <v>919</v>
      </c>
      <c r="D266" s="230"/>
      <c r="E266" s="247" t="s">
        <v>750</v>
      </c>
      <c r="F266" s="247" t="s">
        <v>920</v>
      </c>
      <c r="G266" s="198">
        <f t="shared" si="103"/>
        <v>3450</v>
      </c>
      <c r="H266" s="231"/>
      <c r="I266" s="231">
        <v>3450</v>
      </c>
      <c r="J266" s="231"/>
      <c r="K266" s="198">
        <f t="shared" si="104"/>
        <v>0</v>
      </c>
      <c r="L266" s="231"/>
      <c r="M266" s="231"/>
      <c r="N266" s="231"/>
      <c r="O266" s="203">
        <f t="shared" si="93"/>
        <v>0</v>
      </c>
      <c r="P266" s="231"/>
      <c r="Q266" s="231"/>
      <c r="R266" s="231"/>
      <c r="S266" s="198">
        <f t="shared" si="90"/>
        <v>100</v>
      </c>
      <c r="T266" s="231"/>
      <c r="U266" s="231">
        <v>100</v>
      </c>
      <c r="V266" s="231"/>
    </row>
    <row r="267" spans="1:22" s="163" customFormat="1" ht="90">
      <c r="A267" s="230"/>
      <c r="B267" s="250" t="s">
        <v>921</v>
      </c>
      <c r="C267" s="247" t="s">
        <v>922</v>
      </c>
      <c r="D267" s="230"/>
      <c r="E267" s="247" t="s">
        <v>750</v>
      </c>
      <c r="F267" s="247" t="s">
        <v>923</v>
      </c>
      <c r="G267" s="198">
        <f t="shared" si="103"/>
        <v>5500</v>
      </c>
      <c r="H267" s="231"/>
      <c r="I267" s="231">
        <v>5500</v>
      </c>
      <c r="J267" s="231"/>
      <c r="K267" s="198">
        <f t="shared" si="104"/>
        <v>0</v>
      </c>
      <c r="L267" s="231"/>
      <c r="M267" s="231"/>
      <c r="N267" s="231"/>
      <c r="O267" s="203">
        <f t="shared" si="93"/>
        <v>0</v>
      </c>
      <c r="P267" s="231"/>
      <c r="Q267" s="231"/>
      <c r="R267" s="231"/>
      <c r="S267" s="198">
        <f t="shared" si="90"/>
        <v>750</v>
      </c>
      <c r="T267" s="231"/>
      <c r="U267" s="231">
        <v>750</v>
      </c>
      <c r="V267" s="231"/>
    </row>
    <row r="268" spans="1:22" s="163" customFormat="1" ht="45">
      <c r="A268" s="230"/>
      <c r="B268" s="248" t="s">
        <v>924</v>
      </c>
      <c r="C268" s="247" t="s">
        <v>925</v>
      </c>
      <c r="D268" s="230"/>
      <c r="E268" s="247" t="s">
        <v>750</v>
      </c>
      <c r="F268" s="247" t="s">
        <v>926</v>
      </c>
      <c r="G268" s="198">
        <f t="shared" si="103"/>
        <v>3200</v>
      </c>
      <c r="H268" s="231"/>
      <c r="I268" s="231">
        <v>3200</v>
      </c>
      <c r="J268" s="231"/>
      <c r="K268" s="198">
        <f t="shared" si="104"/>
        <v>0</v>
      </c>
      <c r="L268" s="231"/>
      <c r="M268" s="231"/>
      <c r="N268" s="231"/>
      <c r="O268" s="203">
        <f t="shared" si="93"/>
        <v>0</v>
      </c>
      <c r="P268" s="231"/>
      <c r="Q268" s="231"/>
      <c r="R268" s="231"/>
      <c r="S268" s="198">
        <f t="shared" si="90"/>
        <v>200</v>
      </c>
      <c r="T268" s="231"/>
      <c r="U268" s="231">
        <v>200</v>
      </c>
      <c r="V268" s="231"/>
    </row>
    <row r="269" spans="1:22" s="163" customFormat="1" ht="90">
      <c r="A269" s="230"/>
      <c r="B269" s="251" t="s">
        <v>927</v>
      </c>
      <c r="C269" s="239" t="s">
        <v>928</v>
      </c>
      <c r="D269" s="230"/>
      <c r="E269" s="247" t="s">
        <v>750</v>
      </c>
      <c r="F269" s="247" t="s">
        <v>929</v>
      </c>
      <c r="G269" s="198">
        <f t="shared" si="103"/>
        <v>8644</v>
      </c>
      <c r="H269" s="231"/>
      <c r="I269" s="231">
        <v>8644</v>
      </c>
      <c r="J269" s="231"/>
      <c r="K269" s="198">
        <f t="shared" si="104"/>
        <v>0</v>
      </c>
      <c r="L269" s="231"/>
      <c r="M269" s="231"/>
      <c r="N269" s="231"/>
      <c r="O269" s="203">
        <f t="shared" si="93"/>
        <v>0</v>
      </c>
      <c r="P269" s="231"/>
      <c r="Q269" s="231"/>
      <c r="R269" s="231"/>
      <c r="S269" s="198">
        <f t="shared" si="90"/>
        <v>1300</v>
      </c>
      <c r="T269" s="231"/>
      <c r="U269" s="231">
        <v>1300</v>
      </c>
      <c r="V269" s="231"/>
    </row>
    <row r="270" spans="1:22" s="163" customFormat="1" ht="60">
      <c r="A270" s="230"/>
      <c r="B270" s="248" t="s">
        <v>930</v>
      </c>
      <c r="C270" s="247" t="s">
        <v>931</v>
      </c>
      <c r="D270" s="230"/>
      <c r="E270" s="247" t="s">
        <v>750</v>
      </c>
      <c r="F270" s="247" t="s">
        <v>932</v>
      </c>
      <c r="G270" s="198">
        <f t="shared" si="103"/>
        <v>3200</v>
      </c>
      <c r="H270" s="231"/>
      <c r="I270" s="231"/>
      <c r="J270" s="231">
        <v>3200</v>
      </c>
      <c r="K270" s="198">
        <f t="shared" si="104"/>
        <v>0</v>
      </c>
      <c r="L270" s="231"/>
      <c r="M270" s="231"/>
      <c r="N270" s="231"/>
      <c r="O270" s="203">
        <f t="shared" si="93"/>
        <v>0</v>
      </c>
      <c r="P270" s="231"/>
      <c r="Q270" s="231"/>
      <c r="R270" s="231"/>
      <c r="S270" s="198">
        <f t="shared" si="90"/>
        <v>100</v>
      </c>
      <c r="T270" s="231"/>
      <c r="U270" s="231"/>
      <c r="V270" s="231">
        <v>100</v>
      </c>
    </row>
    <row r="271" spans="1:22" s="163" customFormat="1" ht="45">
      <c r="A271" s="230"/>
      <c r="B271" s="248" t="s">
        <v>933</v>
      </c>
      <c r="C271" s="239" t="s">
        <v>934</v>
      </c>
      <c r="D271" s="230"/>
      <c r="E271" s="247" t="s">
        <v>750</v>
      </c>
      <c r="F271" s="247" t="s">
        <v>935</v>
      </c>
      <c r="G271" s="198">
        <f t="shared" si="103"/>
        <v>2000</v>
      </c>
      <c r="H271" s="231"/>
      <c r="I271" s="231"/>
      <c r="J271" s="231">
        <v>2000</v>
      </c>
      <c r="K271" s="198">
        <f t="shared" si="104"/>
        <v>0</v>
      </c>
      <c r="L271" s="231"/>
      <c r="M271" s="231"/>
      <c r="N271" s="231"/>
      <c r="O271" s="203">
        <f t="shared" si="93"/>
        <v>0</v>
      </c>
      <c r="P271" s="231"/>
      <c r="Q271" s="231"/>
      <c r="R271" s="231"/>
      <c r="S271" s="198">
        <f t="shared" si="90"/>
        <v>200</v>
      </c>
      <c r="T271" s="231"/>
      <c r="U271" s="231"/>
      <c r="V271" s="231">
        <v>200</v>
      </c>
    </row>
    <row r="272" spans="1:22" s="163" customFormat="1" ht="60">
      <c r="A272" s="230"/>
      <c r="B272" s="248" t="s">
        <v>936</v>
      </c>
      <c r="C272" s="247" t="s">
        <v>937</v>
      </c>
      <c r="D272" s="230"/>
      <c r="E272" s="247" t="s">
        <v>750</v>
      </c>
      <c r="F272" s="247" t="s">
        <v>938</v>
      </c>
      <c r="G272" s="198">
        <f t="shared" si="103"/>
        <v>3200</v>
      </c>
      <c r="H272" s="231"/>
      <c r="I272" s="231"/>
      <c r="J272" s="231">
        <v>3200</v>
      </c>
      <c r="K272" s="198">
        <f t="shared" si="104"/>
        <v>0</v>
      </c>
      <c r="L272" s="231"/>
      <c r="M272" s="231"/>
      <c r="N272" s="231"/>
      <c r="O272" s="203">
        <f t="shared" si="93"/>
        <v>0</v>
      </c>
      <c r="P272" s="231"/>
      <c r="Q272" s="231"/>
      <c r="R272" s="231"/>
      <c r="S272" s="198">
        <f t="shared" si="90"/>
        <v>300</v>
      </c>
      <c r="T272" s="231"/>
      <c r="U272" s="231"/>
      <c r="V272" s="231">
        <v>300</v>
      </c>
    </row>
    <row r="273" spans="1:22" s="163" customFormat="1" ht="45">
      <c r="A273" s="230"/>
      <c r="B273" s="248" t="s">
        <v>939</v>
      </c>
      <c r="C273" s="247" t="s">
        <v>940</v>
      </c>
      <c r="D273" s="230"/>
      <c r="E273" s="247" t="s">
        <v>750</v>
      </c>
      <c r="F273" s="247" t="s">
        <v>941</v>
      </c>
      <c r="G273" s="198">
        <f t="shared" si="103"/>
        <v>3000</v>
      </c>
      <c r="H273" s="231"/>
      <c r="I273" s="231">
        <v>3000</v>
      </c>
      <c r="J273" s="231"/>
      <c r="K273" s="198">
        <f t="shared" si="104"/>
        <v>0</v>
      </c>
      <c r="L273" s="231"/>
      <c r="M273" s="231"/>
      <c r="N273" s="231"/>
      <c r="O273" s="203">
        <f t="shared" si="93"/>
        <v>0</v>
      </c>
      <c r="P273" s="231"/>
      <c r="Q273" s="231"/>
      <c r="R273" s="231"/>
      <c r="S273" s="198">
        <f t="shared" si="90"/>
        <v>200</v>
      </c>
      <c r="T273" s="231"/>
      <c r="U273" s="231">
        <v>200</v>
      </c>
      <c r="V273" s="231"/>
    </row>
    <row r="274" spans="1:22" s="163" customFormat="1" ht="60">
      <c r="A274" s="230"/>
      <c r="B274" s="248" t="s">
        <v>942</v>
      </c>
      <c r="C274" s="239" t="s">
        <v>943</v>
      </c>
      <c r="D274" s="230"/>
      <c r="E274" s="247" t="s">
        <v>750</v>
      </c>
      <c r="F274" s="247" t="s">
        <v>944</v>
      </c>
      <c r="G274" s="198">
        <f t="shared" si="103"/>
        <v>6200</v>
      </c>
      <c r="H274" s="231"/>
      <c r="I274" s="231">
        <v>6200</v>
      </c>
      <c r="J274" s="231"/>
      <c r="K274" s="198">
        <f t="shared" si="104"/>
        <v>0</v>
      </c>
      <c r="L274" s="231"/>
      <c r="M274" s="231"/>
      <c r="N274" s="231"/>
      <c r="O274" s="203">
        <f t="shared" ref="O274:O295" si="113">SUM(P274:R274)</f>
        <v>0</v>
      </c>
      <c r="P274" s="231"/>
      <c r="Q274" s="231"/>
      <c r="R274" s="231"/>
      <c r="S274" s="198">
        <f t="shared" ref="S274:S295" si="114">SUM(T274:V274)</f>
        <v>800</v>
      </c>
      <c r="T274" s="231"/>
      <c r="U274" s="231">
        <v>800</v>
      </c>
      <c r="V274" s="231"/>
    </row>
    <row r="275" spans="1:22" s="163" customFormat="1" ht="45">
      <c r="A275" s="230"/>
      <c r="B275" s="258" t="s">
        <v>945</v>
      </c>
      <c r="C275" s="247" t="s">
        <v>946</v>
      </c>
      <c r="D275" s="230"/>
      <c r="E275" s="247" t="s">
        <v>750</v>
      </c>
      <c r="F275" s="247" t="s">
        <v>947</v>
      </c>
      <c r="G275" s="198">
        <f t="shared" si="103"/>
        <v>3200</v>
      </c>
      <c r="H275" s="231"/>
      <c r="I275" s="231">
        <v>3200</v>
      </c>
      <c r="J275" s="231"/>
      <c r="K275" s="198">
        <f t="shared" si="104"/>
        <v>0</v>
      </c>
      <c r="L275" s="231"/>
      <c r="M275" s="231"/>
      <c r="N275" s="231"/>
      <c r="O275" s="203">
        <f t="shared" si="113"/>
        <v>0</v>
      </c>
      <c r="P275" s="231"/>
      <c r="Q275" s="231"/>
      <c r="R275" s="231"/>
      <c r="S275" s="198">
        <f t="shared" si="114"/>
        <v>300</v>
      </c>
      <c r="T275" s="231"/>
      <c r="U275" s="231">
        <v>300</v>
      </c>
      <c r="V275" s="231"/>
    </row>
    <row r="276" spans="1:22" s="163" customFormat="1" ht="60">
      <c r="A276" s="230"/>
      <c r="B276" s="248" t="s">
        <v>948</v>
      </c>
      <c r="C276" s="247" t="s">
        <v>949</v>
      </c>
      <c r="D276" s="230"/>
      <c r="E276" s="247" t="s">
        <v>750</v>
      </c>
      <c r="F276" s="247" t="s">
        <v>950</v>
      </c>
      <c r="G276" s="198">
        <f t="shared" si="103"/>
        <v>2500</v>
      </c>
      <c r="H276" s="231"/>
      <c r="I276" s="231"/>
      <c r="J276" s="231">
        <v>2500</v>
      </c>
      <c r="K276" s="198">
        <f t="shared" si="104"/>
        <v>0</v>
      </c>
      <c r="L276" s="231"/>
      <c r="M276" s="231"/>
      <c r="N276" s="231"/>
      <c r="O276" s="203">
        <f t="shared" si="113"/>
        <v>0</v>
      </c>
      <c r="P276" s="231"/>
      <c r="Q276" s="231"/>
      <c r="R276" s="231"/>
      <c r="S276" s="198">
        <f t="shared" si="114"/>
        <v>250</v>
      </c>
      <c r="T276" s="231"/>
      <c r="U276" s="231"/>
      <c r="V276" s="231">
        <v>250</v>
      </c>
    </row>
    <row r="277" spans="1:22" s="163" customFormat="1">
      <c r="A277" s="235" t="s">
        <v>440</v>
      </c>
      <c r="B277" s="241" t="s">
        <v>338</v>
      </c>
      <c r="C277" s="242"/>
      <c r="D277" s="235"/>
      <c r="E277" s="235"/>
      <c r="F277" s="235"/>
      <c r="G277" s="198">
        <f>G278</f>
        <v>69770</v>
      </c>
      <c r="H277" s="198">
        <f t="shared" ref="H277:V277" si="115">H278</f>
        <v>0</v>
      </c>
      <c r="I277" s="198">
        <f t="shared" si="115"/>
        <v>60365</v>
      </c>
      <c r="J277" s="198">
        <f t="shared" si="115"/>
        <v>9405</v>
      </c>
      <c r="K277" s="198">
        <f t="shared" si="115"/>
        <v>0</v>
      </c>
      <c r="L277" s="198">
        <f t="shared" si="115"/>
        <v>0</v>
      </c>
      <c r="M277" s="198">
        <f t="shared" si="115"/>
        <v>0</v>
      </c>
      <c r="N277" s="198">
        <f t="shared" si="115"/>
        <v>0</v>
      </c>
      <c r="O277" s="198">
        <f t="shared" si="115"/>
        <v>0</v>
      </c>
      <c r="P277" s="198">
        <f t="shared" si="115"/>
        <v>0</v>
      </c>
      <c r="Q277" s="198">
        <f t="shared" si="115"/>
        <v>0</v>
      </c>
      <c r="R277" s="198">
        <f t="shared" si="115"/>
        <v>0</v>
      </c>
      <c r="S277" s="198">
        <f t="shared" si="115"/>
        <v>9300</v>
      </c>
      <c r="T277" s="198">
        <f t="shared" si="115"/>
        <v>0</v>
      </c>
      <c r="U277" s="198">
        <f t="shared" si="115"/>
        <v>9300</v>
      </c>
      <c r="V277" s="198">
        <f t="shared" si="115"/>
        <v>0</v>
      </c>
    </row>
    <row r="278" spans="1:22" s="218" customFormat="1" ht="99.75">
      <c r="A278" s="235" t="s">
        <v>951</v>
      </c>
      <c r="B278" s="236" t="s">
        <v>804</v>
      </c>
      <c r="C278" s="235"/>
      <c r="D278" s="235"/>
      <c r="E278" s="235"/>
      <c r="F278" s="235"/>
      <c r="G278" s="198">
        <f>SUM(G279:G284)</f>
        <v>69770</v>
      </c>
      <c r="H278" s="198">
        <f t="shared" ref="H278:V278" si="116">SUM(H279:H284)</f>
        <v>0</v>
      </c>
      <c r="I278" s="198">
        <f t="shared" si="116"/>
        <v>60365</v>
      </c>
      <c r="J278" s="198">
        <f t="shared" si="116"/>
        <v>9405</v>
      </c>
      <c r="K278" s="198">
        <f t="shared" si="116"/>
        <v>0</v>
      </c>
      <c r="L278" s="198">
        <f t="shared" si="116"/>
        <v>0</v>
      </c>
      <c r="M278" s="198">
        <f t="shared" si="116"/>
        <v>0</v>
      </c>
      <c r="N278" s="198">
        <f t="shared" si="116"/>
        <v>0</v>
      </c>
      <c r="O278" s="198">
        <f t="shared" si="113"/>
        <v>0</v>
      </c>
      <c r="P278" s="198">
        <f t="shared" si="116"/>
        <v>0</v>
      </c>
      <c r="Q278" s="198">
        <f t="shared" si="116"/>
        <v>0</v>
      </c>
      <c r="R278" s="198">
        <f t="shared" si="116"/>
        <v>0</v>
      </c>
      <c r="S278" s="198">
        <f t="shared" si="116"/>
        <v>9300</v>
      </c>
      <c r="T278" s="198">
        <f t="shared" si="116"/>
        <v>0</v>
      </c>
      <c r="U278" s="198">
        <f t="shared" si="116"/>
        <v>9300</v>
      </c>
      <c r="V278" s="198">
        <f t="shared" si="116"/>
        <v>0</v>
      </c>
    </row>
    <row r="279" spans="1:22" s="163" customFormat="1" ht="45">
      <c r="A279" s="230">
        <v>1</v>
      </c>
      <c r="B279" s="248" t="s">
        <v>952</v>
      </c>
      <c r="C279" s="247" t="s">
        <v>953</v>
      </c>
      <c r="D279" s="230"/>
      <c r="E279" s="247" t="s">
        <v>750</v>
      </c>
      <c r="F279" s="247" t="s">
        <v>954</v>
      </c>
      <c r="G279" s="203">
        <f t="shared" si="103"/>
        <v>6200</v>
      </c>
      <c r="H279" s="231"/>
      <c r="I279" s="231">
        <v>6200</v>
      </c>
      <c r="J279" s="231"/>
      <c r="K279" s="203">
        <f t="shared" si="104"/>
        <v>0</v>
      </c>
      <c r="L279" s="231"/>
      <c r="M279" s="231"/>
      <c r="N279" s="231"/>
      <c r="O279" s="203">
        <f t="shared" si="113"/>
        <v>0</v>
      </c>
      <c r="P279" s="231"/>
      <c r="Q279" s="231"/>
      <c r="R279" s="231"/>
      <c r="S279" s="203">
        <f t="shared" si="114"/>
        <v>650</v>
      </c>
      <c r="T279" s="231"/>
      <c r="U279" s="231">
        <v>650</v>
      </c>
      <c r="V279" s="231"/>
    </row>
    <row r="280" spans="1:22" s="163" customFormat="1" ht="60">
      <c r="A280" s="230">
        <v>2</v>
      </c>
      <c r="B280" s="248" t="s">
        <v>955</v>
      </c>
      <c r="C280" s="247" t="s">
        <v>956</v>
      </c>
      <c r="D280" s="230"/>
      <c r="E280" s="247" t="s">
        <v>750</v>
      </c>
      <c r="F280" s="247" t="s">
        <v>957</v>
      </c>
      <c r="G280" s="203">
        <f t="shared" si="103"/>
        <v>14405</v>
      </c>
      <c r="H280" s="231"/>
      <c r="I280" s="231">
        <v>10000</v>
      </c>
      <c r="J280" s="231">
        <v>4405</v>
      </c>
      <c r="K280" s="203">
        <f t="shared" si="104"/>
        <v>0</v>
      </c>
      <c r="L280" s="231"/>
      <c r="M280" s="231"/>
      <c r="N280" s="231"/>
      <c r="O280" s="203">
        <f t="shared" si="113"/>
        <v>0</v>
      </c>
      <c r="P280" s="231"/>
      <c r="Q280" s="231"/>
      <c r="R280" s="231"/>
      <c r="S280" s="203">
        <f t="shared" si="114"/>
        <v>700</v>
      </c>
      <c r="T280" s="231"/>
      <c r="U280" s="231">
        <v>700</v>
      </c>
      <c r="V280" s="231"/>
    </row>
    <row r="281" spans="1:22" s="163" customFormat="1" ht="45">
      <c r="A281" s="230">
        <v>3</v>
      </c>
      <c r="B281" s="248" t="s">
        <v>958</v>
      </c>
      <c r="C281" s="247" t="s">
        <v>959</v>
      </c>
      <c r="D281" s="230"/>
      <c r="E281" s="247" t="s">
        <v>750</v>
      </c>
      <c r="F281" s="247" t="s">
        <v>960</v>
      </c>
      <c r="G281" s="203">
        <f t="shared" si="103"/>
        <v>5000</v>
      </c>
      <c r="H281" s="231"/>
      <c r="I281" s="231">
        <v>5000</v>
      </c>
      <c r="J281" s="231"/>
      <c r="K281" s="203">
        <f t="shared" si="104"/>
        <v>0</v>
      </c>
      <c r="L281" s="231"/>
      <c r="M281" s="231"/>
      <c r="N281" s="231"/>
      <c r="O281" s="203">
        <f t="shared" si="113"/>
        <v>0</v>
      </c>
      <c r="P281" s="231"/>
      <c r="Q281" s="231"/>
      <c r="R281" s="231"/>
      <c r="S281" s="203">
        <f t="shared" si="114"/>
        <v>500</v>
      </c>
      <c r="T281" s="231"/>
      <c r="U281" s="231">
        <v>500</v>
      </c>
      <c r="V281" s="231"/>
    </row>
    <row r="282" spans="1:22" s="163" customFormat="1" ht="75">
      <c r="A282" s="230">
        <v>4</v>
      </c>
      <c r="B282" s="248" t="s">
        <v>961</v>
      </c>
      <c r="C282" s="247" t="s">
        <v>962</v>
      </c>
      <c r="D282" s="230"/>
      <c r="E282" s="247" t="s">
        <v>750</v>
      </c>
      <c r="F282" s="247" t="s">
        <v>963</v>
      </c>
      <c r="G282" s="203">
        <f t="shared" si="103"/>
        <v>29950</v>
      </c>
      <c r="H282" s="231"/>
      <c r="I282" s="231">
        <v>24950</v>
      </c>
      <c r="J282" s="231">
        <v>5000</v>
      </c>
      <c r="K282" s="203">
        <f t="shared" si="104"/>
        <v>0</v>
      </c>
      <c r="L282" s="231"/>
      <c r="M282" s="231"/>
      <c r="N282" s="231"/>
      <c r="O282" s="203">
        <f t="shared" si="113"/>
        <v>0</v>
      </c>
      <c r="P282" s="231"/>
      <c r="Q282" s="231"/>
      <c r="R282" s="231"/>
      <c r="S282" s="203">
        <f t="shared" si="114"/>
        <v>6000</v>
      </c>
      <c r="T282" s="231"/>
      <c r="U282" s="231">
        <v>6000</v>
      </c>
      <c r="V282" s="231"/>
    </row>
    <row r="283" spans="1:22" s="163" customFormat="1" ht="45">
      <c r="A283" s="230">
        <v>5</v>
      </c>
      <c r="B283" s="248" t="s">
        <v>964</v>
      </c>
      <c r="C283" s="247" t="s">
        <v>965</v>
      </c>
      <c r="D283" s="230"/>
      <c r="E283" s="247" t="s">
        <v>750</v>
      </c>
      <c r="F283" s="247" t="s">
        <v>966</v>
      </c>
      <c r="G283" s="203">
        <f t="shared" si="103"/>
        <v>6200</v>
      </c>
      <c r="H283" s="231"/>
      <c r="I283" s="231">
        <v>6200</v>
      </c>
      <c r="J283" s="231"/>
      <c r="K283" s="203">
        <f t="shared" si="104"/>
        <v>0</v>
      </c>
      <c r="L283" s="231"/>
      <c r="M283" s="231"/>
      <c r="N283" s="231"/>
      <c r="O283" s="203">
        <f t="shared" si="113"/>
        <v>0</v>
      </c>
      <c r="P283" s="231"/>
      <c r="Q283" s="231"/>
      <c r="R283" s="231"/>
      <c r="S283" s="203">
        <f t="shared" si="114"/>
        <v>650</v>
      </c>
      <c r="T283" s="231"/>
      <c r="U283" s="231">
        <v>650</v>
      </c>
      <c r="V283" s="231"/>
    </row>
    <row r="284" spans="1:22" s="163" customFormat="1" ht="45">
      <c r="A284" s="230">
        <v>6</v>
      </c>
      <c r="B284" s="248" t="s">
        <v>967</v>
      </c>
      <c r="C284" s="247" t="s">
        <v>965</v>
      </c>
      <c r="D284" s="230"/>
      <c r="E284" s="247" t="s">
        <v>750</v>
      </c>
      <c r="F284" s="247" t="s">
        <v>968</v>
      </c>
      <c r="G284" s="203">
        <f t="shared" si="103"/>
        <v>8015</v>
      </c>
      <c r="H284" s="231"/>
      <c r="I284" s="231">
        <v>8015</v>
      </c>
      <c r="J284" s="231"/>
      <c r="K284" s="203">
        <f t="shared" si="104"/>
        <v>0</v>
      </c>
      <c r="L284" s="231"/>
      <c r="M284" s="231"/>
      <c r="N284" s="231"/>
      <c r="O284" s="203">
        <f t="shared" si="113"/>
        <v>0</v>
      </c>
      <c r="P284" s="231"/>
      <c r="Q284" s="231"/>
      <c r="R284" s="231"/>
      <c r="S284" s="203">
        <f t="shared" si="114"/>
        <v>800</v>
      </c>
      <c r="T284" s="231"/>
      <c r="U284" s="231">
        <v>800</v>
      </c>
      <c r="V284" s="231"/>
    </row>
    <row r="285" spans="1:22" s="163" customFormat="1">
      <c r="A285" s="235" t="s">
        <v>441</v>
      </c>
      <c r="B285" s="235" t="s">
        <v>56</v>
      </c>
      <c r="C285" s="235"/>
      <c r="D285" s="235"/>
      <c r="E285" s="235"/>
      <c r="F285" s="235"/>
      <c r="G285" s="198">
        <f>G286</f>
        <v>30950</v>
      </c>
      <c r="H285" s="198">
        <f t="shared" ref="H285:V285" si="117">H286</f>
        <v>0</v>
      </c>
      <c r="I285" s="198">
        <f t="shared" si="117"/>
        <v>30950</v>
      </c>
      <c r="J285" s="198">
        <f t="shared" si="117"/>
        <v>0</v>
      </c>
      <c r="K285" s="198">
        <f t="shared" si="117"/>
        <v>0</v>
      </c>
      <c r="L285" s="198">
        <f t="shared" si="117"/>
        <v>0</v>
      </c>
      <c r="M285" s="198">
        <f t="shared" si="117"/>
        <v>0</v>
      </c>
      <c r="N285" s="198">
        <f t="shared" si="117"/>
        <v>0</v>
      </c>
      <c r="O285" s="198">
        <f t="shared" si="117"/>
        <v>0</v>
      </c>
      <c r="P285" s="198">
        <f t="shared" si="117"/>
        <v>0</v>
      </c>
      <c r="Q285" s="198">
        <f t="shared" si="117"/>
        <v>0</v>
      </c>
      <c r="R285" s="198">
        <f t="shared" si="117"/>
        <v>0</v>
      </c>
      <c r="S285" s="198">
        <f t="shared" si="117"/>
        <v>2200</v>
      </c>
      <c r="T285" s="198">
        <f t="shared" si="117"/>
        <v>0</v>
      </c>
      <c r="U285" s="198">
        <f t="shared" si="117"/>
        <v>2200</v>
      </c>
      <c r="V285" s="198">
        <f t="shared" si="117"/>
        <v>0</v>
      </c>
    </row>
    <row r="286" spans="1:22" s="218" customFormat="1" ht="42.75">
      <c r="A286" s="235" t="s">
        <v>969</v>
      </c>
      <c r="B286" s="236" t="s">
        <v>970</v>
      </c>
      <c r="C286" s="235"/>
      <c r="D286" s="235"/>
      <c r="E286" s="235"/>
      <c r="F286" s="235"/>
      <c r="G286" s="198">
        <f>SUM(G287:G290)</f>
        <v>30950</v>
      </c>
      <c r="H286" s="198">
        <f t="shared" ref="H286:V286" si="118">SUM(H287:H290)</f>
        <v>0</v>
      </c>
      <c r="I286" s="198">
        <f t="shared" si="118"/>
        <v>30950</v>
      </c>
      <c r="J286" s="198">
        <f t="shared" si="118"/>
        <v>0</v>
      </c>
      <c r="K286" s="198">
        <f t="shared" si="118"/>
        <v>0</v>
      </c>
      <c r="L286" s="198">
        <f t="shared" si="118"/>
        <v>0</v>
      </c>
      <c r="M286" s="198">
        <f t="shared" si="118"/>
        <v>0</v>
      </c>
      <c r="N286" s="198">
        <f t="shared" si="118"/>
        <v>0</v>
      </c>
      <c r="O286" s="198">
        <f t="shared" si="113"/>
        <v>0</v>
      </c>
      <c r="P286" s="198">
        <f t="shared" si="118"/>
        <v>0</v>
      </c>
      <c r="Q286" s="198">
        <f t="shared" si="118"/>
        <v>0</v>
      </c>
      <c r="R286" s="198">
        <f t="shared" si="118"/>
        <v>0</v>
      </c>
      <c r="S286" s="198">
        <f t="shared" si="118"/>
        <v>2200</v>
      </c>
      <c r="T286" s="198">
        <f t="shared" si="118"/>
        <v>0</v>
      </c>
      <c r="U286" s="198">
        <f t="shared" si="118"/>
        <v>2200</v>
      </c>
      <c r="V286" s="198">
        <f t="shared" si="118"/>
        <v>0</v>
      </c>
    </row>
    <row r="287" spans="1:22" s="163" customFormat="1" ht="150">
      <c r="A287" s="230">
        <v>1</v>
      </c>
      <c r="B287" s="238" t="s">
        <v>971</v>
      </c>
      <c r="C287" s="239" t="s">
        <v>972</v>
      </c>
      <c r="D287" s="230"/>
      <c r="E287" s="239" t="s">
        <v>973</v>
      </c>
      <c r="F287" s="239" t="s">
        <v>974</v>
      </c>
      <c r="G287" s="203">
        <f t="shared" si="103"/>
        <v>9750</v>
      </c>
      <c r="H287" s="231"/>
      <c r="I287" s="231">
        <v>9750</v>
      </c>
      <c r="J287" s="231"/>
      <c r="K287" s="203">
        <f t="shared" si="104"/>
        <v>0</v>
      </c>
      <c r="L287" s="231"/>
      <c r="M287" s="231"/>
      <c r="N287" s="231"/>
      <c r="O287" s="203">
        <f t="shared" si="113"/>
        <v>0</v>
      </c>
      <c r="P287" s="231"/>
      <c r="Q287" s="231"/>
      <c r="R287" s="231"/>
      <c r="S287" s="203">
        <f t="shared" si="114"/>
        <v>800</v>
      </c>
      <c r="T287" s="231"/>
      <c r="U287" s="231">
        <v>800</v>
      </c>
      <c r="V287" s="231"/>
    </row>
    <row r="288" spans="1:22" s="163" customFormat="1" ht="120">
      <c r="A288" s="230">
        <v>2</v>
      </c>
      <c r="B288" s="238" t="s">
        <v>975</v>
      </c>
      <c r="C288" s="239" t="s">
        <v>976</v>
      </c>
      <c r="D288" s="230"/>
      <c r="E288" s="239" t="s">
        <v>973</v>
      </c>
      <c r="F288" s="239" t="s">
        <v>977</v>
      </c>
      <c r="G288" s="203">
        <f t="shared" si="103"/>
        <v>7290</v>
      </c>
      <c r="H288" s="231"/>
      <c r="I288" s="231">
        <v>7290</v>
      </c>
      <c r="J288" s="231"/>
      <c r="K288" s="203">
        <f t="shared" si="104"/>
        <v>0</v>
      </c>
      <c r="L288" s="231"/>
      <c r="M288" s="231"/>
      <c r="N288" s="231"/>
      <c r="O288" s="203">
        <f t="shared" si="113"/>
        <v>0</v>
      </c>
      <c r="P288" s="231"/>
      <c r="Q288" s="231"/>
      <c r="R288" s="231"/>
      <c r="S288" s="203">
        <f t="shared" si="114"/>
        <v>500</v>
      </c>
      <c r="T288" s="231"/>
      <c r="U288" s="231">
        <v>500</v>
      </c>
      <c r="V288" s="231"/>
    </row>
    <row r="289" spans="1:22" s="163" customFormat="1" ht="120">
      <c r="A289" s="230">
        <v>3</v>
      </c>
      <c r="B289" s="238" t="s">
        <v>978</v>
      </c>
      <c r="C289" s="239" t="s">
        <v>979</v>
      </c>
      <c r="D289" s="230"/>
      <c r="E289" s="239" t="s">
        <v>973</v>
      </c>
      <c r="F289" s="239" t="s">
        <v>980</v>
      </c>
      <c r="G289" s="203">
        <f t="shared" si="103"/>
        <v>8870</v>
      </c>
      <c r="H289" s="231"/>
      <c r="I289" s="231">
        <v>8870</v>
      </c>
      <c r="J289" s="231"/>
      <c r="K289" s="203">
        <f t="shared" si="104"/>
        <v>0</v>
      </c>
      <c r="L289" s="231"/>
      <c r="M289" s="231"/>
      <c r="N289" s="231"/>
      <c r="O289" s="203">
        <f t="shared" si="113"/>
        <v>0</v>
      </c>
      <c r="P289" s="231"/>
      <c r="Q289" s="231"/>
      <c r="R289" s="231"/>
      <c r="S289" s="203">
        <f t="shared" si="114"/>
        <v>600</v>
      </c>
      <c r="T289" s="231"/>
      <c r="U289" s="231">
        <v>600</v>
      </c>
      <c r="V289" s="231"/>
    </row>
    <row r="290" spans="1:22" s="163" customFormat="1" ht="120">
      <c r="A290" s="230">
        <v>4</v>
      </c>
      <c r="B290" s="238" t="s">
        <v>981</v>
      </c>
      <c r="C290" s="239" t="s">
        <v>982</v>
      </c>
      <c r="D290" s="230"/>
      <c r="E290" s="239" t="s">
        <v>973</v>
      </c>
      <c r="F290" s="239" t="s">
        <v>983</v>
      </c>
      <c r="G290" s="203">
        <f t="shared" si="103"/>
        <v>5040</v>
      </c>
      <c r="H290" s="231"/>
      <c r="I290" s="231">
        <v>5040</v>
      </c>
      <c r="J290" s="231"/>
      <c r="K290" s="203">
        <f t="shared" si="104"/>
        <v>0</v>
      </c>
      <c r="L290" s="231"/>
      <c r="M290" s="231"/>
      <c r="N290" s="231"/>
      <c r="O290" s="203">
        <f t="shared" si="113"/>
        <v>0</v>
      </c>
      <c r="P290" s="231"/>
      <c r="Q290" s="231"/>
      <c r="R290" s="231"/>
      <c r="S290" s="203">
        <f t="shared" si="114"/>
        <v>300</v>
      </c>
      <c r="T290" s="231"/>
      <c r="U290" s="231">
        <v>300</v>
      </c>
      <c r="V290" s="231"/>
    </row>
    <row r="291" spans="1:22" s="163" customFormat="1" ht="25.5" customHeight="1">
      <c r="A291" s="235" t="s">
        <v>442</v>
      </c>
      <c r="B291" s="235" t="s">
        <v>984</v>
      </c>
      <c r="C291" s="235"/>
      <c r="D291" s="235"/>
      <c r="E291" s="235"/>
      <c r="F291" s="235"/>
      <c r="G291" s="198">
        <f>G292</f>
        <v>79900</v>
      </c>
      <c r="H291" s="198">
        <f t="shared" ref="H291:V291" si="119">H292</f>
        <v>0</v>
      </c>
      <c r="I291" s="198">
        <f t="shared" si="119"/>
        <v>59900</v>
      </c>
      <c r="J291" s="198">
        <f t="shared" si="119"/>
        <v>20000</v>
      </c>
      <c r="K291" s="198">
        <f t="shared" si="119"/>
        <v>0</v>
      </c>
      <c r="L291" s="198">
        <f t="shared" si="119"/>
        <v>0</v>
      </c>
      <c r="M291" s="198">
        <f t="shared" si="119"/>
        <v>0</v>
      </c>
      <c r="N291" s="198">
        <f t="shared" si="119"/>
        <v>0</v>
      </c>
      <c r="O291" s="198">
        <f t="shared" si="119"/>
        <v>0</v>
      </c>
      <c r="P291" s="198">
        <f t="shared" si="119"/>
        <v>0</v>
      </c>
      <c r="Q291" s="198">
        <f t="shared" si="119"/>
        <v>0</v>
      </c>
      <c r="R291" s="198">
        <f t="shared" si="119"/>
        <v>0</v>
      </c>
      <c r="S291" s="198">
        <f t="shared" si="119"/>
        <v>16200</v>
      </c>
      <c r="T291" s="198">
        <f t="shared" si="119"/>
        <v>0</v>
      </c>
      <c r="U291" s="198">
        <f t="shared" si="119"/>
        <v>16200</v>
      </c>
      <c r="V291" s="198">
        <f t="shared" si="119"/>
        <v>0</v>
      </c>
    </row>
    <row r="292" spans="1:22" s="218" customFormat="1" ht="71.25">
      <c r="A292" s="235" t="s">
        <v>985</v>
      </c>
      <c r="B292" s="236" t="s">
        <v>986</v>
      </c>
      <c r="C292" s="235"/>
      <c r="D292" s="235"/>
      <c r="E292" s="235"/>
      <c r="F292" s="235"/>
      <c r="G292" s="198">
        <f>SUM(G293:G294)</f>
        <v>79900</v>
      </c>
      <c r="H292" s="198">
        <f t="shared" ref="H292:V292" si="120">SUM(H293:H294)</f>
        <v>0</v>
      </c>
      <c r="I292" s="198">
        <f t="shared" si="120"/>
        <v>59900</v>
      </c>
      <c r="J292" s="198">
        <f t="shared" si="120"/>
        <v>20000</v>
      </c>
      <c r="K292" s="198">
        <f t="shared" si="120"/>
        <v>0</v>
      </c>
      <c r="L292" s="198">
        <f t="shared" si="120"/>
        <v>0</v>
      </c>
      <c r="M292" s="198">
        <f t="shared" si="120"/>
        <v>0</v>
      </c>
      <c r="N292" s="198">
        <f t="shared" si="120"/>
        <v>0</v>
      </c>
      <c r="O292" s="198">
        <f t="shared" si="113"/>
        <v>0</v>
      </c>
      <c r="P292" s="198">
        <f t="shared" si="120"/>
        <v>0</v>
      </c>
      <c r="Q292" s="198">
        <f t="shared" si="120"/>
        <v>0</v>
      </c>
      <c r="R292" s="198">
        <f t="shared" si="120"/>
        <v>0</v>
      </c>
      <c r="S292" s="198">
        <f t="shared" si="120"/>
        <v>16200</v>
      </c>
      <c r="T292" s="198">
        <f t="shared" si="120"/>
        <v>0</v>
      </c>
      <c r="U292" s="198">
        <f t="shared" si="120"/>
        <v>16200</v>
      </c>
      <c r="V292" s="198">
        <f t="shared" si="120"/>
        <v>0</v>
      </c>
    </row>
    <row r="293" spans="1:22" s="163" customFormat="1" ht="60">
      <c r="A293" s="243">
        <v>1</v>
      </c>
      <c r="B293" s="244" t="s">
        <v>987</v>
      </c>
      <c r="C293" s="243" t="s">
        <v>988</v>
      </c>
      <c r="D293" s="230"/>
      <c r="E293" s="243" t="s">
        <v>750</v>
      </c>
      <c r="F293" s="246" t="s">
        <v>989</v>
      </c>
      <c r="G293" s="203">
        <f t="shared" si="103"/>
        <v>39950</v>
      </c>
      <c r="H293" s="231"/>
      <c r="I293" s="204">
        <v>29950</v>
      </c>
      <c r="J293" s="204">
        <v>10000</v>
      </c>
      <c r="K293" s="203">
        <f t="shared" si="104"/>
        <v>0</v>
      </c>
      <c r="L293" s="231"/>
      <c r="M293" s="231"/>
      <c r="N293" s="231"/>
      <c r="O293" s="203">
        <f t="shared" si="113"/>
        <v>0</v>
      </c>
      <c r="P293" s="231"/>
      <c r="Q293" s="231"/>
      <c r="R293" s="231"/>
      <c r="S293" s="203">
        <f t="shared" si="114"/>
        <v>8100</v>
      </c>
      <c r="T293" s="231"/>
      <c r="U293" s="231">
        <v>8100</v>
      </c>
      <c r="V293" s="231"/>
    </row>
    <row r="294" spans="1:22" s="163" customFormat="1" ht="60">
      <c r="A294" s="243">
        <v>2</v>
      </c>
      <c r="B294" s="244" t="s">
        <v>990</v>
      </c>
      <c r="C294" s="243" t="s">
        <v>991</v>
      </c>
      <c r="D294" s="230"/>
      <c r="E294" s="243" t="s">
        <v>750</v>
      </c>
      <c r="F294" s="243" t="s">
        <v>992</v>
      </c>
      <c r="G294" s="203">
        <f t="shared" si="103"/>
        <v>39950</v>
      </c>
      <c r="H294" s="231"/>
      <c r="I294" s="204">
        <v>29950</v>
      </c>
      <c r="J294" s="204">
        <v>10000</v>
      </c>
      <c r="K294" s="203">
        <f t="shared" si="104"/>
        <v>0</v>
      </c>
      <c r="L294" s="231"/>
      <c r="M294" s="231"/>
      <c r="N294" s="231"/>
      <c r="O294" s="203">
        <f t="shared" si="113"/>
        <v>0</v>
      </c>
      <c r="P294" s="231"/>
      <c r="Q294" s="231"/>
      <c r="R294" s="231"/>
      <c r="S294" s="203">
        <f t="shared" si="114"/>
        <v>8100</v>
      </c>
      <c r="T294" s="231"/>
      <c r="U294" s="231">
        <v>8100</v>
      </c>
      <c r="V294" s="231"/>
    </row>
    <row r="295" spans="1:22" s="218" customFormat="1" ht="26.25" customHeight="1">
      <c r="A295" s="259" t="s">
        <v>443</v>
      </c>
      <c r="B295" s="259" t="s">
        <v>993</v>
      </c>
      <c r="C295" s="259"/>
      <c r="D295" s="259"/>
      <c r="E295" s="259"/>
      <c r="F295" s="259"/>
      <c r="G295" s="260">
        <f t="shared" si="103"/>
        <v>0</v>
      </c>
      <c r="H295" s="261"/>
      <c r="I295" s="261"/>
      <c r="J295" s="261"/>
      <c r="K295" s="260">
        <f t="shared" si="104"/>
        <v>0</v>
      </c>
      <c r="L295" s="261"/>
      <c r="M295" s="261"/>
      <c r="N295" s="261"/>
      <c r="O295" s="260">
        <f t="shared" si="113"/>
        <v>0</v>
      </c>
      <c r="P295" s="261"/>
      <c r="Q295" s="261"/>
      <c r="R295" s="261"/>
      <c r="S295" s="260">
        <f t="shared" si="114"/>
        <v>464241</v>
      </c>
      <c r="T295" s="261"/>
      <c r="U295" s="261">
        <v>439141</v>
      </c>
      <c r="V295" s="261">
        <v>25100</v>
      </c>
    </row>
    <row r="296" spans="1:22" s="163" customFormat="1" ht="28.5">
      <c r="A296" s="195" t="s">
        <v>173</v>
      </c>
      <c r="B296" s="196" t="s">
        <v>390</v>
      </c>
      <c r="C296" s="195"/>
      <c r="D296" s="195"/>
      <c r="E296" s="195"/>
      <c r="F296" s="195"/>
      <c r="G296" s="262">
        <f>G297+G337+G351</f>
        <v>29444513</v>
      </c>
      <c r="H296" s="262">
        <f t="shared" ref="H296:V296" si="121">H297+H337+H351</f>
        <v>1463257</v>
      </c>
      <c r="I296" s="262">
        <f t="shared" si="121"/>
        <v>26427707</v>
      </c>
      <c r="J296" s="262">
        <f t="shared" si="121"/>
        <v>0</v>
      </c>
      <c r="K296" s="262">
        <f t="shared" si="121"/>
        <v>1487773</v>
      </c>
      <c r="L296" s="262">
        <f t="shared" si="121"/>
        <v>518682</v>
      </c>
      <c r="M296" s="262">
        <f t="shared" si="121"/>
        <v>928988</v>
      </c>
      <c r="N296" s="262">
        <f t="shared" si="121"/>
        <v>0</v>
      </c>
      <c r="O296" s="262">
        <f t="shared" si="121"/>
        <v>969091</v>
      </c>
      <c r="P296" s="262">
        <f t="shared" si="121"/>
        <v>0</v>
      </c>
      <c r="Q296" s="262">
        <f t="shared" si="121"/>
        <v>928988</v>
      </c>
      <c r="R296" s="262">
        <f t="shared" si="121"/>
        <v>0</v>
      </c>
      <c r="S296" s="262">
        <f>S297+S337+S351</f>
        <v>2453200</v>
      </c>
      <c r="T296" s="262">
        <f t="shared" si="121"/>
        <v>204000</v>
      </c>
      <c r="U296" s="262">
        <f t="shared" si="121"/>
        <v>2249200</v>
      </c>
      <c r="V296" s="262">
        <f t="shared" si="121"/>
        <v>0</v>
      </c>
    </row>
    <row r="297" spans="1:22" s="163" customFormat="1" ht="42.75">
      <c r="A297" s="263" t="s">
        <v>994</v>
      </c>
      <c r="B297" s="264" t="s">
        <v>995</v>
      </c>
      <c r="C297" s="57"/>
      <c r="D297" s="202"/>
      <c r="E297" s="263"/>
      <c r="F297" s="263"/>
      <c r="G297" s="58">
        <f t="shared" ref="G297" si="122">G298+G334</f>
        <v>5277128</v>
      </c>
      <c r="H297" s="230"/>
      <c r="I297" s="58">
        <f>I298+I334</f>
        <v>4999979</v>
      </c>
      <c r="J297" s="202"/>
      <c r="K297" s="58">
        <v>969091</v>
      </c>
      <c r="L297" s="230"/>
      <c r="M297" s="58">
        <v>928988</v>
      </c>
      <c r="N297" s="202"/>
      <c r="O297" s="58">
        <v>969091</v>
      </c>
      <c r="P297" s="230"/>
      <c r="Q297" s="58">
        <v>928988</v>
      </c>
      <c r="R297" s="202"/>
      <c r="S297" s="58">
        <f t="shared" ref="S297" si="123">S298+S334</f>
        <v>1154200</v>
      </c>
      <c r="T297" s="230"/>
      <c r="U297" s="58">
        <f>U298+U334</f>
        <v>1154200</v>
      </c>
      <c r="V297" s="202"/>
    </row>
    <row r="298" spans="1:22" ht="28.5">
      <c r="A298" s="55"/>
      <c r="B298" s="56" t="s">
        <v>996</v>
      </c>
      <c r="C298" s="57"/>
      <c r="D298" s="265"/>
      <c r="E298" s="55"/>
      <c r="F298" s="55"/>
      <c r="G298" s="58">
        <f t="shared" ref="G298" si="124">G301+G304+G307+G311+G316+G328+G299+G332</f>
        <v>5067128</v>
      </c>
      <c r="H298" s="265"/>
      <c r="I298" s="58">
        <f>I301+I304+I307+I311+I316+I328+I299+I332</f>
        <v>4873128</v>
      </c>
      <c r="J298" s="265"/>
      <c r="K298" s="58">
        <v>966845</v>
      </c>
      <c r="L298" s="265"/>
      <c r="M298" s="58">
        <v>928107</v>
      </c>
      <c r="N298" s="265"/>
      <c r="O298" s="58">
        <v>966845</v>
      </c>
      <c r="P298" s="265"/>
      <c r="Q298" s="58">
        <v>928107</v>
      </c>
      <c r="R298" s="265"/>
      <c r="S298" s="58">
        <f t="shared" ref="S298" si="125">S301+S304+S307+S311+S316+S328+S299+S332</f>
        <v>1129200</v>
      </c>
      <c r="T298" s="265"/>
      <c r="U298" s="58">
        <f>U301+U304+U307+U311+U316+U328+U299+U332</f>
        <v>1129200</v>
      </c>
      <c r="V298" s="265"/>
    </row>
    <row r="299" spans="1:22" ht="71.25">
      <c r="A299" s="55" t="s">
        <v>37</v>
      </c>
      <c r="B299" s="56" t="s">
        <v>997</v>
      </c>
      <c r="C299" s="57"/>
      <c r="D299" s="265"/>
      <c r="E299" s="55"/>
      <c r="F299" s="55"/>
      <c r="G299" s="58">
        <f>G300</f>
        <v>1053000</v>
      </c>
      <c r="H299" s="265"/>
      <c r="I299" s="58">
        <f t="shared" ref="I299" si="126">I300</f>
        <v>1000000</v>
      </c>
      <c r="J299" s="265"/>
      <c r="K299" s="58">
        <v>250000</v>
      </c>
      <c r="L299" s="265"/>
      <c r="M299" s="58">
        <v>250000</v>
      </c>
      <c r="N299" s="265"/>
      <c r="O299" s="58">
        <v>250000</v>
      </c>
      <c r="P299" s="265"/>
      <c r="Q299" s="58">
        <v>250000</v>
      </c>
      <c r="R299" s="265"/>
      <c r="S299" s="58">
        <f t="shared" ref="S299" si="127">S300</f>
        <v>200000</v>
      </c>
      <c r="T299" s="265"/>
      <c r="U299" s="58">
        <f>U300</f>
        <v>200000</v>
      </c>
      <c r="V299" s="265"/>
    </row>
    <row r="300" spans="1:22" ht="60">
      <c r="A300" s="207">
        <v>1</v>
      </c>
      <c r="B300" s="205" t="s">
        <v>998</v>
      </c>
      <c r="C300" s="207" t="s">
        <v>999</v>
      </c>
      <c r="D300" s="207" t="s">
        <v>1000</v>
      </c>
      <c r="E300" s="266" t="s">
        <v>1001</v>
      </c>
      <c r="F300" s="207" t="s">
        <v>1002</v>
      </c>
      <c r="G300" s="267">
        <v>1053000</v>
      </c>
      <c r="H300" s="265"/>
      <c r="I300" s="267">
        <v>1000000</v>
      </c>
      <c r="J300" s="265"/>
      <c r="K300" s="267">
        <v>250000</v>
      </c>
      <c r="L300" s="265"/>
      <c r="M300" s="267">
        <v>250000</v>
      </c>
      <c r="N300" s="265"/>
      <c r="O300" s="267">
        <v>250000</v>
      </c>
      <c r="P300" s="265"/>
      <c r="Q300" s="267">
        <v>250000</v>
      </c>
      <c r="R300" s="265"/>
      <c r="S300" s="267">
        <f>U300</f>
        <v>200000</v>
      </c>
      <c r="T300" s="265"/>
      <c r="U300" s="267">
        <v>200000</v>
      </c>
      <c r="V300" s="265"/>
    </row>
    <row r="301" spans="1:22">
      <c r="A301" s="268" t="s">
        <v>45</v>
      </c>
      <c r="B301" s="269" t="s">
        <v>446</v>
      </c>
      <c r="C301" s="57"/>
      <c r="D301" s="265"/>
      <c r="E301" s="263"/>
      <c r="F301" s="263"/>
      <c r="G301" s="270">
        <f>G302</f>
        <v>81000</v>
      </c>
      <c r="H301" s="265"/>
      <c r="I301" s="270">
        <f t="shared" ref="I301" si="128">I302</f>
        <v>76000</v>
      </c>
      <c r="J301" s="265"/>
      <c r="K301" s="270">
        <v>22800</v>
      </c>
      <c r="L301" s="265"/>
      <c r="M301" s="270">
        <v>22800</v>
      </c>
      <c r="N301" s="265"/>
      <c r="O301" s="270">
        <v>22800</v>
      </c>
      <c r="P301" s="265"/>
      <c r="Q301" s="270">
        <v>22800</v>
      </c>
      <c r="R301" s="265"/>
      <c r="S301" s="270">
        <f t="shared" ref="S301" si="129">S302</f>
        <v>18000</v>
      </c>
      <c r="T301" s="265"/>
      <c r="U301" s="270">
        <f>U302</f>
        <v>18000</v>
      </c>
      <c r="V301" s="265"/>
    </row>
    <row r="302" spans="1:22" ht="28.5">
      <c r="A302" s="271"/>
      <c r="B302" s="272" t="s">
        <v>1003</v>
      </c>
      <c r="C302" s="273"/>
      <c r="D302" s="265"/>
      <c r="E302" s="274"/>
      <c r="F302" s="274"/>
      <c r="G302" s="270">
        <f>SUM(G303)</f>
        <v>81000</v>
      </c>
      <c r="H302" s="265"/>
      <c r="I302" s="270">
        <f t="shared" ref="I302" si="130">SUM(I303)</f>
        <v>76000</v>
      </c>
      <c r="J302" s="265"/>
      <c r="K302" s="270">
        <v>22800</v>
      </c>
      <c r="L302" s="265"/>
      <c r="M302" s="270">
        <v>22800</v>
      </c>
      <c r="N302" s="265"/>
      <c r="O302" s="270">
        <v>22800</v>
      </c>
      <c r="P302" s="265"/>
      <c r="Q302" s="270">
        <v>22800</v>
      </c>
      <c r="R302" s="265"/>
      <c r="S302" s="270">
        <f t="shared" ref="S302" si="131">SUM(S303)</f>
        <v>18000</v>
      </c>
      <c r="T302" s="265"/>
      <c r="U302" s="270">
        <f>SUM(U303)</f>
        <v>18000</v>
      </c>
      <c r="V302" s="265"/>
    </row>
    <row r="303" spans="1:22" ht="45">
      <c r="A303" s="275">
        <v>1</v>
      </c>
      <c r="B303" s="276" t="s">
        <v>1004</v>
      </c>
      <c r="C303" s="277" t="s">
        <v>1005</v>
      </c>
      <c r="D303" s="207" t="s">
        <v>1000</v>
      </c>
      <c r="E303" s="266" t="s">
        <v>1001</v>
      </c>
      <c r="F303" s="207" t="s">
        <v>1006</v>
      </c>
      <c r="G303" s="267">
        <v>81000</v>
      </c>
      <c r="H303" s="265"/>
      <c r="I303" s="267">
        <v>76000</v>
      </c>
      <c r="J303" s="265"/>
      <c r="K303" s="267">
        <v>22800</v>
      </c>
      <c r="L303" s="265"/>
      <c r="M303" s="267">
        <v>22800</v>
      </c>
      <c r="N303" s="265"/>
      <c r="O303" s="267">
        <v>22800</v>
      </c>
      <c r="P303" s="265"/>
      <c r="Q303" s="267">
        <v>22800</v>
      </c>
      <c r="R303" s="265"/>
      <c r="S303" s="278">
        <v>18000</v>
      </c>
      <c r="T303" s="265"/>
      <c r="U303" s="278">
        <v>18000</v>
      </c>
      <c r="V303" s="265"/>
    </row>
    <row r="304" spans="1:22" ht="28.5">
      <c r="A304" s="216" t="s">
        <v>49</v>
      </c>
      <c r="B304" s="56" t="s">
        <v>1007</v>
      </c>
      <c r="C304" s="277"/>
      <c r="D304" s="265"/>
      <c r="E304" s="274"/>
      <c r="F304" s="277"/>
      <c r="G304" s="270">
        <f>G305</f>
        <v>104000</v>
      </c>
      <c r="H304" s="265"/>
      <c r="I304" s="270">
        <f t="shared" ref="I304" si="132">I305</f>
        <v>100000</v>
      </c>
      <c r="J304" s="265"/>
      <c r="K304" s="270">
        <v>42990</v>
      </c>
      <c r="L304" s="265"/>
      <c r="M304" s="270">
        <v>42490</v>
      </c>
      <c r="N304" s="265"/>
      <c r="O304" s="270">
        <v>42990</v>
      </c>
      <c r="P304" s="265"/>
      <c r="Q304" s="270">
        <v>42490</v>
      </c>
      <c r="R304" s="265"/>
      <c r="S304" s="270">
        <f t="shared" ref="S304" si="133">S305</f>
        <v>22000</v>
      </c>
      <c r="T304" s="265"/>
      <c r="U304" s="270">
        <f>U305</f>
        <v>22000</v>
      </c>
      <c r="V304" s="265"/>
    </row>
    <row r="305" spans="1:22" ht="30">
      <c r="A305" s="279" t="s">
        <v>393</v>
      </c>
      <c r="B305" s="280" t="s">
        <v>1008</v>
      </c>
      <c r="C305" s="273"/>
      <c r="D305" s="265"/>
      <c r="E305" s="281"/>
      <c r="F305" s="281"/>
      <c r="G305" s="282">
        <f>SUM(G306)</f>
        <v>104000</v>
      </c>
      <c r="H305" s="265"/>
      <c r="I305" s="282">
        <f t="shared" ref="I305" si="134">SUM(I306)</f>
        <v>100000</v>
      </c>
      <c r="J305" s="265"/>
      <c r="K305" s="282">
        <v>42990</v>
      </c>
      <c r="L305" s="265"/>
      <c r="M305" s="282">
        <v>42490</v>
      </c>
      <c r="N305" s="265"/>
      <c r="O305" s="282">
        <v>42990</v>
      </c>
      <c r="P305" s="265"/>
      <c r="Q305" s="282">
        <v>42490</v>
      </c>
      <c r="R305" s="265"/>
      <c r="S305" s="282">
        <f t="shared" ref="S305" si="135">SUM(S306)</f>
        <v>22000</v>
      </c>
      <c r="T305" s="265"/>
      <c r="U305" s="282">
        <f>SUM(U306)</f>
        <v>22000</v>
      </c>
      <c r="V305" s="265"/>
    </row>
    <row r="306" spans="1:22" ht="45">
      <c r="A306" s="207">
        <v>1</v>
      </c>
      <c r="B306" s="205" t="s">
        <v>1009</v>
      </c>
      <c r="C306" s="277" t="s">
        <v>1010</v>
      </c>
      <c r="D306" s="207" t="s">
        <v>1000</v>
      </c>
      <c r="E306" s="266" t="s">
        <v>1001</v>
      </c>
      <c r="F306" s="207" t="s">
        <v>1011</v>
      </c>
      <c r="G306" s="283">
        <v>104000</v>
      </c>
      <c r="H306" s="265"/>
      <c r="I306" s="283">
        <v>100000</v>
      </c>
      <c r="J306" s="265"/>
      <c r="K306" s="283">
        <v>42990</v>
      </c>
      <c r="L306" s="265"/>
      <c r="M306" s="283">
        <v>42490</v>
      </c>
      <c r="N306" s="265"/>
      <c r="O306" s="283">
        <v>42990</v>
      </c>
      <c r="P306" s="265"/>
      <c r="Q306" s="283">
        <v>42490</v>
      </c>
      <c r="R306" s="265"/>
      <c r="S306" s="278">
        <f>U306</f>
        <v>22000</v>
      </c>
      <c r="T306" s="265"/>
      <c r="U306" s="278">
        <v>22000</v>
      </c>
      <c r="V306" s="265"/>
    </row>
    <row r="307" spans="1:22">
      <c r="A307" s="216" t="s">
        <v>86</v>
      </c>
      <c r="B307" s="56" t="s">
        <v>1012</v>
      </c>
      <c r="C307" s="277"/>
      <c r="D307" s="265"/>
      <c r="E307" s="274"/>
      <c r="F307" s="277"/>
      <c r="G307" s="270">
        <f t="shared" ref="G307" si="136">G308</f>
        <v>1133692</v>
      </c>
      <c r="H307" s="265"/>
      <c r="I307" s="270">
        <f>I308</f>
        <v>1098692</v>
      </c>
      <c r="J307" s="265"/>
      <c r="K307" s="270">
        <v>51494</v>
      </c>
      <c r="L307" s="265"/>
      <c r="M307" s="270">
        <v>49000</v>
      </c>
      <c r="N307" s="265"/>
      <c r="O307" s="270">
        <v>51494</v>
      </c>
      <c r="P307" s="265"/>
      <c r="Q307" s="270">
        <v>49000</v>
      </c>
      <c r="R307" s="265"/>
      <c r="S307" s="270">
        <f t="shared" ref="S307" si="137">S308</f>
        <v>200000</v>
      </c>
      <c r="T307" s="265"/>
      <c r="U307" s="270">
        <f>U308</f>
        <v>200000</v>
      </c>
      <c r="V307" s="265"/>
    </row>
    <row r="308" spans="1:22" ht="30">
      <c r="A308" s="279" t="s">
        <v>393</v>
      </c>
      <c r="B308" s="280" t="s">
        <v>1008</v>
      </c>
      <c r="C308" s="273"/>
      <c r="D308" s="265"/>
      <c r="E308" s="281"/>
      <c r="F308" s="281"/>
      <c r="G308" s="282">
        <f t="shared" ref="G308" si="138">SUM(G309:G310)</f>
        <v>1133692</v>
      </c>
      <c r="H308" s="265"/>
      <c r="I308" s="282">
        <f t="shared" ref="I308" si="139">SUM(I309:I310)</f>
        <v>1098692</v>
      </c>
      <c r="J308" s="265"/>
      <c r="K308" s="282">
        <v>51494</v>
      </c>
      <c r="L308" s="265"/>
      <c r="M308" s="282">
        <v>49000</v>
      </c>
      <c r="N308" s="265"/>
      <c r="O308" s="282">
        <v>51494</v>
      </c>
      <c r="P308" s="265"/>
      <c r="Q308" s="282">
        <v>49000</v>
      </c>
      <c r="R308" s="265"/>
      <c r="S308" s="282">
        <f t="shared" ref="S308" si="140">SUM(S309:S310)</f>
        <v>200000</v>
      </c>
      <c r="T308" s="265"/>
      <c r="U308" s="282">
        <f>SUM(U309:U310)</f>
        <v>200000</v>
      </c>
      <c r="V308" s="265"/>
    </row>
    <row r="309" spans="1:22" ht="45">
      <c r="A309" s="207">
        <v>1</v>
      </c>
      <c r="B309" s="205" t="s">
        <v>1013</v>
      </c>
      <c r="C309" s="207" t="s">
        <v>1010</v>
      </c>
      <c r="D309" s="207" t="s">
        <v>1000</v>
      </c>
      <c r="E309" s="266" t="s">
        <v>1001</v>
      </c>
      <c r="F309" s="207" t="s">
        <v>1014</v>
      </c>
      <c r="G309" s="283">
        <v>503400</v>
      </c>
      <c r="H309" s="265"/>
      <c r="I309" s="283">
        <v>488400</v>
      </c>
      <c r="J309" s="265"/>
      <c r="K309" s="283">
        <v>1304</v>
      </c>
      <c r="L309" s="265"/>
      <c r="M309" s="283"/>
      <c r="N309" s="265"/>
      <c r="O309" s="283">
        <v>1304</v>
      </c>
      <c r="P309" s="265"/>
      <c r="Q309" s="283"/>
      <c r="R309" s="265"/>
      <c r="S309" s="278">
        <f>U309</f>
        <v>50000</v>
      </c>
      <c r="T309" s="265"/>
      <c r="U309" s="278">
        <v>50000</v>
      </c>
      <c r="V309" s="265"/>
    </row>
    <row r="310" spans="1:22" ht="60">
      <c r="A310" s="207">
        <v>2</v>
      </c>
      <c r="B310" s="205" t="s">
        <v>1015</v>
      </c>
      <c r="C310" s="207" t="s">
        <v>1016</v>
      </c>
      <c r="D310" s="207" t="s">
        <v>1000</v>
      </c>
      <c r="E310" s="266" t="s">
        <v>1001</v>
      </c>
      <c r="F310" s="284" t="s">
        <v>1017</v>
      </c>
      <c r="G310" s="283">
        <v>630292</v>
      </c>
      <c r="H310" s="265"/>
      <c r="I310" s="283">
        <v>610292</v>
      </c>
      <c r="J310" s="265"/>
      <c r="K310" s="283">
        <v>50190</v>
      </c>
      <c r="L310" s="265"/>
      <c r="M310" s="283">
        <v>49000</v>
      </c>
      <c r="N310" s="265"/>
      <c r="O310" s="283">
        <v>50190</v>
      </c>
      <c r="P310" s="265"/>
      <c r="Q310" s="283">
        <v>49000</v>
      </c>
      <c r="R310" s="265"/>
      <c r="S310" s="278">
        <f>U310</f>
        <v>150000</v>
      </c>
      <c r="T310" s="265"/>
      <c r="U310" s="278">
        <v>150000</v>
      </c>
      <c r="V310" s="265"/>
    </row>
    <row r="311" spans="1:22" ht="42.75">
      <c r="A311" s="271" t="s">
        <v>120</v>
      </c>
      <c r="B311" s="269" t="s">
        <v>1018</v>
      </c>
      <c r="C311" s="57"/>
      <c r="D311" s="265"/>
      <c r="E311" s="274"/>
      <c r="F311" s="57"/>
      <c r="G311" s="270">
        <f t="shared" ref="G311" si="141">+G312</f>
        <v>380365</v>
      </c>
      <c r="H311" s="265"/>
      <c r="I311" s="270">
        <f>+I312</f>
        <v>367365</v>
      </c>
      <c r="J311" s="265"/>
      <c r="K311" s="270">
        <v>8575</v>
      </c>
      <c r="L311" s="265"/>
      <c r="M311" s="270">
        <v>6575</v>
      </c>
      <c r="N311" s="265"/>
      <c r="O311" s="270">
        <v>8575</v>
      </c>
      <c r="P311" s="265"/>
      <c r="Q311" s="270">
        <v>6575</v>
      </c>
      <c r="R311" s="265"/>
      <c r="S311" s="270">
        <f>+S312</f>
        <v>106000</v>
      </c>
      <c r="T311" s="265"/>
      <c r="U311" s="270">
        <f>+U312</f>
        <v>106000</v>
      </c>
      <c r="V311" s="265"/>
    </row>
    <row r="312" spans="1:22" ht="30">
      <c r="A312" s="285"/>
      <c r="B312" s="280" t="s">
        <v>1008</v>
      </c>
      <c r="C312" s="273"/>
      <c r="D312" s="265"/>
      <c r="E312" s="266"/>
      <c r="F312" s="273"/>
      <c r="G312" s="282">
        <f t="shared" ref="G312" si="142">SUM(G313:G315)</f>
        <v>380365</v>
      </c>
      <c r="H312" s="265"/>
      <c r="I312" s="282">
        <f>SUM(I313:I315)</f>
        <v>367365</v>
      </c>
      <c r="J312" s="265"/>
      <c r="K312" s="282">
        <v>8575</v>
      </c>
      <c r="L312" s="265"/>
      <c r="M312" s="282">
        <v>6575</v>
      </c>
      <c r="N312" s="265"/>
      <c r="O312" s="282">
        <v>8575</v>
      </c>
      <c r="P312" s="265"/>
      <c r="Q312" s="282">
        <v>6575</v>
      </c>
      <c r="R312" s="265"/>
      <c r="S312" s="282">
        <f t="shared" ref="S312" si="143">SUM(S313:S315)</f>
        <v>106000</v>
      </c>
      <c r="T312" s="265"/>
      <c r="U312" s="282">
        <f>SUM(U313:U315)</f>
        <v>106000</v>
      </c>
      <c r="V312" s="265"/>
    </row>
    <row r="313" spans="1:22" ht="75">
      <c r="A313" s="275">
        <v>1</v>
      </c>
      <c r="B313" s="286" t="s">
        <v>1019</v>
      </c>
      <c r="C313" s="207" t="s">
        <v>1020</v>
      </c>
      <c r="D313" s="207" t="s">
        <v>1000</v>
      </c>
      <c r="E313" s="266" t="s">
        <v>1001</v>
      </c>
      <c r="F313" s="207" t="s">
        <v>1021</v>
      </c>
      <c r="G313" s="267">
        <v>102365</v>
      </c>
      <c r="H313" s="265"/>
      <c r="I313" s="267">
        <v>98365</v>
      </c>
      <c r="J313" s="265"/>
      <c r="K313" s="267">
        <v>1575</v>
      </c>
      <c r="L313" s="265"/>
      <c r="M313" s="267">
        <v>1575</v>
      </c>
      <c r="N313" s="265"/>
      <c r="O313" s="267">
        <v>1575</v>
      </c>
      <c r="P313" s="265"/>
      <c r="Q313" s="267">
        <v>1575</v>
      </c>
      <c r="R313" s="265"/>
      <c r="S313" s="267">
        <v>32000</v>
      </c>
      <c r="T313" s="265"/>
      <c r="U313" s="267">
        <v>32000</v>
      </c>
      <c r="V313" s="265"/>
    </row>
    <row r="314" spans="1:22" ht="75">
      <c r="A314" s="275">
        <v>2</v>
      </c>
      <c r="B314" s="205" t="s">
        <v>1022</v>
      </c>
      <c r="C314" s="207" t="s">
        <v>1023</v>
      </c>
      <c r="D314" s="207" t="s">
        <v>1000</v>
      </c>
      <c r="E314" s="266" t="s">
        <v>1001</v>
      </c>
      <c r="F314" s="207" t="s">
        <v>1024</v>
      </c>
      <c r="G314" s="267">
        <v>114000</v>
      </c>
      <c r="H314" s="265"/>
      <c r="I314" s="267">
        <v>110000</v>
      </c>
      <c r="J314" s="265"/>
      <c r="K314" s="267">
        <v>5400</v>
      </c>
      <c r="L314" s="265"/>
      <c r="M314" s="267">
        <v>5000</v>
      </c>
      <c r="N314" s="265"/>
      <c r="O314" s="267">
        <v>5400</v>
      </c>
      <c r="P314" s="265"/>
      <c r="Q314" s="267">
        <v>5000</v>
      </c>
      <c r="R314" s="265"/>
      <c r="S314" s="267">
        <v>35000</v>
      </c>
      <c r="T314" s="265"/>
      <c r="U314" s="267">
        <v>35000</v>
      </c>
      <c r="V314" s="265"/>
    </row>
    <row r="315" spans="1:22" ht="60">
      <c r="A315" s="275">
        <v>3</v>
      </c>
      <c r="B315" s="205" t="s">
        <v>1025</v>
      </c>
      <c r="C315" s="207" t="s">
        <v>1026</v>
      </c>
      <c r="D315" s="207" t="s">
        <v>1000</v>
      </c>
      <c r="E315" s="266" t="s">
        <v>1001</v>
      </c>
      <c r="F315" s="207" t="s">
        <v>1027</v>
      </c>
      <c r="G315" s="267">
        <v>164000</v>
      </c>
      <c r="H315" s="265"/>
      <c r="I315" s="267">
        <v>159000</v>
      </c>
      <c r="J315" s="265"/>
      <c r="K315" s="267">
        <v>1600</v>
      </c>
      <c r="L315" s="265"/>
      <c r="M315" s="267"/>
      <c r="N315" s="265"/>
      <c r="O315" s="267">
        <v>1600</v>
      </c>
      <c r="P315" s="265"/>
      <c r="Q315" s="267"/>
      <c r="R315" s="265"/>
      <c r="S315" s="267">
        <f>U315</f>
        <v>39000</v>
      </c>
      <c r="T315" s="265"/>
      <c r="U315" s="267">
        <v>39000</v>
      </c>
      <c r="V315" s="265"/>
    </row>
    <row r="316" spans="1:22">
      <c r="A316" s="271" t="s">
        <v>137</v>
      </c>
      <c r="B316" s="56" t="s">
        <v>1028</v>
      </c>
      <c r="C316" s="274"/>
      <c r="D316" s="265"/>
      <c r="E316" s="266"/>
      <c r="F316" s="268"/>
      <c r="G316" s="270">
        <f>G317</f>
        <v>1755000</v>
      </c>
      <c r="H316" s="265"/>
      <c r="I316" s="270">
        <f t="shared" ref="I316" si="144">I317</f>
        <v>1693000</v>
      </c>
      <c r="J316" s="265"/>
      <c r="K316" s="270">
        <v>517754</v>
      </c>
      <c r="L316" s="265"/>
      <c r="M316" s="270">
        <v>485000</v>
      </c>
      <c r="N316" s="265"/>
      <c r="O316" s="270">
        <v>517754</v>
      </c>
      <c r="P316" s="265"/>
      <c r="Q316" s="270">
        <v>485000</v>
      </c>
      <c r="R316" s="265"/>
      <c r="S316" s="270">
        <f t="shared" ref="S316" si="145">S317</f>
        <v>397000</v>
      </c>
      <c r="T316" s="265"/>
      <c r="U316" s="270">
        <f>U317</f>
        <v>397000</v>
      </c>
      <c r="V316" s="265"/>
    </row>
    <row r="317" spans="1:22" ht="30">
      <c r="A317" s="285"/>
      <c r="B317" s="280" t="s">
        <v>1008</v>
      </c>
      <c r="C317" s="273"/>
      <c r="D317" s="265"/>
      <c r="E317" s="266"/>
      <c r="F317" s="273"/>
      <c r="G317" s="282">
        <f t="shared" ref="G317" si="146">SUM(G318:G327)</f>
        <v>1755000</v>
      </c>
      <c r="H317" s="265"/>
      <c r="I317" s="282">
        <f>SUM(I318:I327)</f>
        <v>1693000</v>
      </c>
      <c r="J317" s="265"/>
      <c r="K317" s="282">
        <v>517754</v>
      </c>
      <c r="L317" s="265"/>
      <c r="M317" s="282">
        <v>485000</v>
      </c>
      <c r="N317" s="265"/>
      <c r="O317" s="282">
        <v>517754</v>
      </c>
      <c r="P317" s="265"/>
      <c r="Q317" s="282">
        <v>485000</v>
      </c>
      <c r="R317" s="265"/>
      <c r="S317" s="282">
        <f t="shared" ref="S317" si="147">SUM(S318:S327)</f>
        <v>397000</v>
      </c>
      <c r="T317" s="265"/>
      <c r="U317" s="282">
        <f>SUM(U318:U327)</f>
        <v>397000</v>
      </c>
      <c r="V317" s="265"/>
    </row>
    <row r="318" spans="1:22" ht="45">
      <c r="A318" s="207">
        <v>1</v>
      </c>
      <c r="B318" s="205" t="s">
        <v>1029</v>
      </c>
      <c r="C318" s="207" t="s">
        <v>1030</v>
      </c>
      <c r="D318" s="207" t="s">
        <v>1000</v>
      </c>
      <c r="E318" s="266" t="s">
        <v>1001</v>
      </c>
      <c r="F318" s="207" t="s">
        <v>1031</v>
      </c>
      <c r="G318" s="267">
        <v>225000</v>
      </c>
      <c r="H318" s="265"/>
      <c r="I318" s="267">
        <v>217000</v>
      </c>
      <c r="J318" s="265"/>
      <c r="K318" s="267">
        <v>66069</v>
      </c>
      <c r="L318" s="265"/>
      <c r="M318" s="267">
        <v>65000</v>
      </c>
      <c r="N318" s="265"/>
      <c r="O318" s="267">
        <v>66069</v>
      </c>
      <c r="P318" s="265"/>
      <c r="Q318" s="267">
        <v>65000</v>
      </c>
      <c r="R318" s="265"/>
      <c r="S318" s="267">
        <f t="shared" ref="S318:S327" si="148">U318</f>
        <v>51000</v>
      </c>
      <c r="T318" s="265"/>
      <c r="U318" s="267">
        <v>51000</v>
      </c>
      <c r="V318" s="265"/>
    </row>
    <row r="319" spans="1:22" ht="45">
      <c r="A319" s="207">
        <v>2</v>
      </c>
      <c r="B319" s="205" t="s">
        <v>1032</v>
      </c>
      <c r="C319" s="207" t="s">
        <v>1033</v>
      </c>
      <c r="D319" s="207" t="s">
        <v>1000</v>
      </c>
      <c r="E319" s="266" t="s">
        <v>1001</v>
      </c>
      <c r="F319" s="207" t="s">
        <v>1034</v>
      </c>
      <c r="G319" s="267">
        <v>100000</v>
      </c>
      <c r="H319" s="265"/>
      <c r="I319" s="267">
        <v>96000</v>
      </c>
      <c r="J319" s="265"/>
      <c r="K319" s="267">
        <v>29800</v>
      </c>
      <c r="L319" s="265"/>
      <c r="M319" s="267">
        <v>29000</v>
      </c>
      <c r="N319" s="265"/>
      <c r="O319" s="267">
        <v>29800</v>
      </c>
      <c r="P319" s="265"/>
      <c r="Q319" s="267">
        <v>29000</v>
      </c>
      <c r="R319" s="265"/>
      <c r="S319" s="267">
        <f t="shared" si="148"/>
        <v>23000</v>
      </c>
      <c r="T319" s="265"/>
      <c r="U319" s="267">
        <v>23000</v>
      </c>
      <c r="V319" s="265"/>
    </row>
    <row r="320" spans="1:22" ht="45">
      <c r="A320" s="207">
        <v>3</v>
      </c>
      <c r="B320" s="205" t="s">
        <v>1035</v>
      </c>
      <c r="C320" s="207" t="s">
        <v>1036</v>
      </c>
      <c r="D320" s="207" t="s">
        <v>1000</v>
      </c>
      <c r="E320" s="266" t="s">
        <v>1001</v>
      </c>
      <c r="F320" s="207" t="s">
        <v>1037</v>
      </c>
      <c r="G320" s="267">
        <v>140000</v>
      </c>
      <c r="H320" s="265"/>
      <c r="I320" s="267">
        <v>134000</v>
      </c>
      <c r="J320" s="265"/>
      <c r="K320" s="267">
        <v>25800</v>
      </c>
      <c r="L320" s="265"/>
      <c r="M320" s="267">
        <v>25000</v>
      </c>
      <c r="N320" s="265"/>
      <c r="O320" s="267">
        <v>25800</v>
      </c>
      <c r="P320" s="265"/>
      <c r="Q320" s="267">
        <v>25000</v>
      </c>
      <c r="R320" s="265"/>
      <c r="S320" s="267">
        <f t="shared" si="148"/>
        <v>36000</v>
      </c>
      <c r="T320" s="265"/>
      <c r="U320" s="267">
        <v>36000</v>
      </c>
      <c r="V320" s="265"/>
    </row>
    <row r="321" spans="1:22" ht="60">
      <c r="A321" s="207">
        <v>4</v>
      </c>
      <c r="B321" s="205" t="s">
        <v>1038</v>
      </c>
      <c r="C321" s="207" t="s">
        <v>1039</v>
      </c>
      <c r="D321" s="207" t="s">
        <v>1000</v>
      </c>
      <c r="E321" s="266" t="s">
        <v>1001</v>
      </c>
      <c r="F321" s="207" t="s">
        <v>1040</v>
      </c>
      <c r="G321" s="267">
        <v>200000</v>
      </c>
      <c r="H321" s="265"/>
      <c r="I321" s="267">
        <v>192000</v>
      </c>
      <c r="J321" s="265"/>
      <c r="K321" s="267">
        <v>61990</v>
      </c>
      <c r="L321" s="265"/>
      <c r="M321" s="267">
        <v>61000</v>
      </c>
      <c r="N321" s="265"/>
      <c r="O321" s="267">
        <v>61990</v>
      </c>
      <c r="P321" s="265"/>
      <c r="Q321" s="267">
        <v>61000</v>
      </c>
      <c r="R321" s="265"/>
      <c r="S321" s="267">
        <f t="shared" si="148"/>
        <v>45000</v>
      </c>
      <c r="T321" s="265"/>
      <c r="U321" s="267">
        <v>45000</v>
      </c>
      <c r="V321" s="265"/>
    </row>
    <row r="322" spans="1:22" ht="45">
      <c r="A322" s="207">
        <v>5</v>
      </c>
      <c r="B322" s="205" t="s">
        <v>1041</v>
      </c>
      <c r="C322" s="207" t="s">
        <v>1042</v>
      </c>
      <c r="D322" s="207" t="s">
        <v>1000</v>
      </c>
      <c r="E322" s="266" t="s">
        <v>1001</v>
      </c>
      <c r="F322" s="207" t="s">
        <v>1043</v>
      </c>
      <c r="G322" s="267">
        <v>190000</v>
      </c>
      <c r="H322" s="265"/>
      <c r="I322" s="267">
        <v>184000</v>
      </c>
      <c r="J322" s="265"/>
      <c r="K322" s="267">
        <v>55977</v>
      </c>
      <c r="L322" s="265"/>
      <c r="M322" s="267">
        <v>55000</v>
      </c>
      <c r="N322" s="265"/>
      <c r="O322" s="267">
        <v>55977</v>
      </c>
      <c r="P322" s="265"/>
      <c r="Q322" s="267">
        <v>55000</v>
      </c>
      <c r="R322" s="265"/>
      <c r="S322" s="267">
        <f t="shared" si="148"/>
        <v>45000</v>
      </c>
      <c r="T322" s="265"/>
      <c r="U322" s="267">
        <v>45000</v>
      </c>
      <c r="V322" s="265"/>
    </row>
    <row r="323" spans="1:22" ht="45">
      <c r="A323" s="207">
        <v>6</v>
      </c>
      <c r="B323" s="205" t="s">
        <v>1044</v>
      </c>
      <c r="C323" s="207" t="s">
        <v>1045</v>
      </c>
      <c r="D323" s="207" t="s">
        <v>1000</v>
      </c>
      <c r="E323" s="266" t="s">
        <v>1001</v>
      </c>
      <c r="F323" s="207" t="s">
        <v>1046</v>
      </c>
      <c r="G323" s="267">
        <v>190000</v>
      </c>
      <c r="H323" s="265"/>
      <c r="I323" s="267">
        <v>184000</v>
      </c>
      <c r="J323" s="265"/>
      <c r="K323" s="267">
        <v>55990</v>
      </c>
      <c r="L323" s="265"/>
      <c r="M323" s="267">
        <v>55000</v>
      </c>
      <c r="N323" s="265"/>
      <c r="O323" s="267">
        <v>55990</v>
      </c>
      <c r="P323" s="265"/>
      <c r="Q323" s="267">
        <v>55000</v>
      </c>
      <c r="R323" s="265"/>
      <c r="S323" s="267">
        <f t="shared" si="148"/>
        <v>45000</v>
      </c>
      <c r="T323" s="265"/>
      <c r="U323" s="267">
        <v>45000</v>
      </c>
      <c r="V323" s="265"/>
    </row>
    <row r="324" spans="1:22" ht="45">
      <c r="A324" s="207">
        <v>7</v>
      </c>
      <c r="B324" s="205" t="s">
        <v>1047</v>
      </c>
      <c r="C324" s="207" t="s">
        <v>1026</v>
      </c>
      <c r="D324" s="207" t="s">
        <v>1000</v>
      </c>
      <c r="E324" s="266" t="s">
        <v>1001</v>
      </c>
      <c r="F324" s="207" t="s">
        <v>1048</v>
      </c>
      <c r="G324" s="267">
        <v>320000</v>
      </c>
      <c r="H324" s="265"/>
      <c r="I324" s="267">
        <v>310000</v>
      </c>
      <c r="J324" s="265"/>
      <c r="K324" s="267">
        <v>117478</v>
      </c>
      <c r="L324" s="265"/>
      <c r="M324" s="267">
        <v>93000</v>
      </c>
      <c r="N324" s="265"/>
      <c r="O324" s="267">
        <v>117478</v>
      </c>
      <c r="P324" s="265"/>
      <c r="Q324" s="267">
        <v>93000</v>
      </c>
      <c r="R324" s="265"/>
      <c r="S324" s="267">
        <f t="shared" si="148"/>
        <v>60000</v>
      </c>
      <c r="T324" s="265"/>
      <c r="U324" s="267">
        <v>60000</v>
      </c>
      <c r="V324" s="265"/>
    </row>
    <row r="325" spans="1:22" ht="45">
      <c r="A325" s="207">
        <v>8</v>
      </c>
      <c r="B325" s="205" t="s">
        <v>1049</v>
      </c>
      <c r="C325" s="207" t="s">
        <v>1036</v>
      </c>
      <c r="D325" s="207" t="s">
        <v>1000</v>
      </c>
      <c r="E325" s="266" t="s">
        <v>1001</v>
      </c>
      <c r="F325" s="207" t="s">
        <v>1050</v>
      </c>
      <c r="G325" s="267">
        <v>150000</v>
      </c>
      <c r="H325" s="265"/>
      <c r="I325" s="267">
        <v>144000</v>
      </c>
      <c r="J325" s="265"/>
      <c r="K325" s="267">
        <v>35900</v>
      </c>
      <c r="L325" s="265"/>
      <c r="M325" s="267">
        <v>35000</v>
      </c>
      <c r="N325" s="265"/>
      <c r="O325" s="267">
        <v>35900</v>
      </c>
      <c r="P325" s="265"/>
      <c r="Q325" s="267">
        <v>35000</v>
      </c>
      <c r="R325" s="265"/>
      <c r="S325" s="267">
        <f t="shared" si="148"/>
        <v>36000</v>
      </c>
      <c r="T325" s="265"/>
      <c r="U325" s="267">
        <v>36000</v>
      </c>
      <c r="V325" s="265"/>
    </row>
    <row r="326" spans="1:22" ht="45">
      <c r="A326" s="207">
        <v>9</v>
      </c>
      <c r="B326" s="286" t="s">
        <v>1051</v>
      </c>
      <c r="C326" s="207" t="s">
        <v>1023</v>
      </c>
      <c r="D326" s="207" t="s">
        <v>1000</v>
      </c>
      <c r="E326" s="266" t="s">
        <v>1001</v>
      </c>
      <c r="F326" s="207" t="s">
        <v>1052</v>
      </c>
      <c r="G326" s="267">
        <v>100000</v>
      </c>
      <c r="H326" s="265"/>
      <c r="I326" s="267">
        <v>96000</v>
      </c>
      <c r="J326" s="265"/>
      <c r="K326" s="267">
        <v>28800</v>
      </c>
      <c r="L326" s="265"/>
      <c r="M326" s="267">
        <v>28000</v>
      </c>
      <c r="N326" s="265"/>
      <c r="O326" s="267">
        <v>28800</v>
      </c>
      <c r="P326" s="265"/>
      <c r="Q326" s="267">
        <v>28000</v>
      </c>
      <c r="R326" s="265"/>
      <c r="S326" s="267">
        <f t="shared" si="148"/>
        <v>23000</v>
      </c>
      <c r="T326" s="265"/>
      <c r="U326" s="267">
        <v>23000</v>
      </c>
      <c r="V326" s="265"/>
    </row>
    <row r="327" spans="1:22" ht="75">
      <c r="A327" s="207">
        <v>10</v>
      </c>
      <c r="B327" s="205" t="s">
        <v>1053</v>
      </c>
      <c r="C327" s="207" t="s">
        <v>1054</v>
      </c>
      <c r="D327" s="207" t="s">
        <v>1000</v>
      </c>
      <c r="E327" s="266" t="s">
        <v>1001</v>
      </c>
      <c r="F327" s="207" t="s">
        <v>1055</v>
      </c>
      <c r="G327" s="267">
        <v>140000</v>
      </c>
      <c r="H327" s="265"/>
      <c r="I327" s="267">
        <v>136000</v>
      </c>
      <c r="J327" s="265"/>
      <c r="K327" s="267">
        <v>39950</v>
      </c>
      <c r="L327" s="265"/>
      <c r="M327" s="267">
        <v>39000</v>
      </c>
      <c r="N327" s="265"/>
      <c r="O327" s="267">
        <v>39950</v>
      </c>
      <c r="P327" s="265"/>
      <c r="Q327" s="267">
        <v>39000</v>
      </c>
      <c r="R327" s="265"/>
      <c r="S327" s="267">
        <f t="shared" si="148"/>
        <v>33000</v>
      </c>
      <c r="T327" s="265"/>
      <c r="U327" s="267">
        <v>33000</v>
      </c>
      <c r="V327" s="265"/>
    </row>
    <row r="328" spans="1:22">
      <c r="A328" s="268" t="s">
        <v>272</v>
      </c>
      <c r="B328" s="269" t="s">
        <v>1056</v>
      </c>
      <c r="C328" s="57"/>
      <c r="D328" s="265"/>
      <c r="E328" s="266"/>
      <c r="F328" s="282"/>
      <c r="G328" s="282">
        <f>G329</f>
        <v>230071</v>
      </c>
      <c r="H328" s="265"/>
      <c r="I328" s="282">
        <f t="shared" ref="I328" si="149">I329</f>
        <v>221071</v>
      </c>
      <c r="J328" s="265"/>
      <c r="K328" s="282">
        <v>71933</v>
      </c>
      <c r="L328" s="265"/>
      <c r="M328" s="282">
        <v>70943</v>
      </c>
      <c r="N328" s="265"/>
      <c r="O328" s="282">
        <v>71933</v>
      </c>
      <c r="P328" s="265"/>
      <c r="Q328" s="282">
        <v>70943</v>
      </c>
      <c r="R328" s="265"/>
      <c r="S328" s="282">
        <f t="shared" ref="S328" si="150">S329</f>
        <v>86200</v>
      </c>
      <c r="T328" s="265"/>
      <c r="U328" s="282">
        <f>U329</f>
        <v>86200</v>
      </c>
      <c r="V328" s="265"/>
    </row>
    <row r="329" spans="1:22" ht="30">
      <c r="A329" s="285"/>
      <c r="B329" s="280" t="s">
        <v>1008</v>
      </c>
      <c r="C329" s="273"/>
      <c r="D329" s="265"/>
      <c r="E329" s="266"/>
      <c r="F329" s="273"/>
      <c r="G329" s="282">
        <f>SUM(G330:G331)</f>
        <v>230071</v>
      </c>
      <c r="H329" s="265"/>
      <c r="I329" s="282">
        <f t="shared" ref="I329" si="151">SUM(I330:I331)</f>
        <v>221071</v>
      </c>
      <c r="J329" s="265"/>
      <c r="K329" s="282">
        <v>71933</v>
      </c>
      <c r="L329" s="265"/>
      <c r="M329" s="282">
        <v>70943</v>
      </c>
      <c r="N329" s="265"/>
      <c r="O329" s="282">
        <v>71933</v>
      </c>
      <c r="P329" s="265"/>
      <c r="Q329" s="282">
        <v>70943</v>
      </c>
      <c r="R329" s="265"/>
      <c r="S329" s="282">
        <f t="shared" ref="S329" si="152">SUM(S330:S331)</f>
        <v>86200</v>
      </c>
      <c r="T329" s="265"/>
      <c r="U329" s="282">
        <f>SUM(U330:U331)</f>
        <v>86200</v>
      </c>
      <c r="V329" s="265"/>
    </row>
    <row r="330" spans="1:22" ht="45">
      <c r="A330" s="275">
        <v>1</v>
      </c>
      <c r="B330" s="205" t="s">
        <v>1057</v>
      </c>
      <c r="C330" s="207" t="s">
        <v>1058</v>
      </c>
      <c r="D330" s="207" t="s">
        <v>1000</v>
      </c>
      <c r="E330" s="266" t="s">
        <v>1001</v>
      </c>
      <c r="F330" s="207" t="s">
        <v>1059</v>
      </c>
      <c r="G330" s="267">
        <v>130071</v>
      </c>
      <c r="H330" s="265"/>
      <c r="I330" s="267">
        <v>125071</v>
      </c>
      <c r="J330" s="265"/>
      <c r="K330" s="267">
        <v>23892</v>
      </c>
      <c r="L330" s="265"/>
      <c r="M330" s="267">
        <v>23892</v>
      </c>
      <c r="N330" s="265"/>
      <c r="O330" s="267">
        <v>23892</v>
      </c>
      <c r="P330" s="265"/>
      <c r="Q330" s="267">
        <v>23892</v>
      </c>
      <c r="R330" s="265"/>
      <c r="S330" s="267">
        <f>U330</f>
        <v>69200</v>
      </c>
      <c r="T330" s="265"/>
      <c r="U330" s="267">
        <f>70000-800</f>
        <v>69200</v>
      </c>
      <c r="V330" s="265"/>
    </row>
    <row r="331" spans="1:22" ht="75">
      <c r="A331" s="275">
        <v>2</v>
      </c>
      <c r="B331" s="205" t="s">
        <v>1060</v>
      </c>
      <c r="C331" s="207" t="s">
        <v>1026</v>
      </c>
      <c r="D331" s="207" t="s">
        <v>1000</v>
      </c>
      <c r="E331" s="266" t="s">
        <v>1001</v>
      </c>
      <c r="F331" s="284" t="s">
        <v>1061</v>
      </c>
      <c r="G331" s="267">
        <v>100000</v>
      </c>
      <c r="H331" s="265"/>
      <c r="I331" s="267">
        <v>96000</v>
      </c>
      <c r="J331" s="265"/>
      <c r="K331" s="267">
        <v>48041</v>
      </c>
      <c r="L331" s="265"/>
      <c r="M331" s="267">
        <v>47051</v>
      </c>
      <c r="N331" s="265"/>
      <c r="O331" s="267">
        <v>48041</v>
      </c>
      <c r="P331" s="265"/>
      <c r="Q331" s="267">
        <v>47051</v>
      </c>
      <c r="R331" s="265"/>
      <c r="S331" s="267">
        <f>U331</f>
        <v>17000</v>
      </c>
      <c r="T331" s="265"/>
      <c r="U331" s="267">
        <v>17000</v>
      </c>
      <c r="V331" s="265"/>
    </row>
    <row r="332" spans="1:22">
      <c r="A332" s="55" t="s">
        <v>274</v>
      </c>
      <c r="B332" s="56" t="s">
        <v>1062</v>
      </c>
      <c r="C332" s="57"/>
      <c r="D332" s="265"/>
      <c r="E332" s="55"/>
      <c r="F332" s="55"/>
      <c r="G332" s="58">
        <f>G333</f>
        <v>330000</v>
      </c>
      <c r="H332" s="265"/>
      <c r="I332" s="58">
        <f t="shared" ref="I332" si="153">I333</f>
        <v>317000</v>
      </c>
      <c r="J332" s="265"/>
      <c r="K332" s="58">
        <v>1299</v>
      </c>
      <c r="L332" s="265"/>
      <c r="M332" s="58">
        <v>1299</v>
      </c>
      <c r="N332" s="265"/>
      <c r="O332" s="58">
        <v>1299</v>
      </c>
      <c r="P332" s="265"/>
      <c r="Q332" s="58">
        <v>1299</v>
      </c>
      <c r="R332" s="265"/>
      <c r="S332" s="58">
        <f t="shared" ref="S332" si="154">S333</f>
        <v>100000</v>
      </c>
      <c r="T332" s="265"/>
      <c r="U332" s="58">
        <f>U333</f>
        <v>100000</v>
      </c>
      <c r="V332" s="265"/>
    </row>
    <row r="333" spans="1:22" ht="60">
      <c r="A333" s="275">
        <v>1</v>
      </c>
      <c r="B333" s="276" t="s">
        <v>1063</v>
      </c>
      <c r="C333" s="277" t="s">
        <v>1064</v>
      </c>
      <c r="D333" s="207" t="s">
        <v>1000</v>
      </c>
      <c r="E333" s="266" t="s">
        <v>1001</v>
      </c>
      <c r="F333" s="277" t="s">
        <v>1065</v>
      </c>
      <c r="G333" s="267">
        <v>330000</v>
      </c>
      <c r="H333" s="265"/>
      <c r="I333" s="267">
        <v>317000</v>
      </c>
      <c r="J333" s="265"/>
      <c r="K333" s="267">
        <v>1299</v>
      </c>
      <c r="L333" s="265"/>
      <c r="M333" s="267">
        <v>1299</v>
      </c>
      <c r="N333" s="265"/>
      <c r="O333" s="267">
        <v>1299</v>
      </c>
      <c r="P333" s="265"/>
      <c r="Q333" s="267">
        <v>1299</v>
      </c>
      <c r="R333" s="265"/>
      <c r="S333" s="267">
        <f>U333</f>
        <v>100000</v>
      </c>
      <c r="T333" s="265"/>
      <c r="U333" s="267">
        <v>100000</v>
      </c>
      <c r="V333" s="265"/>
    </row>
    <row r="334" spans="1:22" ht="28.5">
      <c r="A334" s="55"/>
      <c r="B334" s="56" t="s">
        <v>1066</v>
      </c>
      <c r="C334" s="57"/>
      <c r="D334" s="265"/>
      <c r="E334" s="55"/>
      <c r="F334" s="55"/>
      <c r="G334" s="58">
        <f t="shared" ref="G334" si="155">SUM(G335:G336)</f>
        <v>210000</v>
      </c>
      <c r="H334" s="265"/>
      <c r="I334" s="58">
        <f>SUM(I335:I336)</f>
        <v>126851</v>
      </c>
      <c r="J334" s="265"/>
      <c r="K334" s="58">
        <v>2246</v>
      </c>
      <c r="L334" s="265"/>
      <c r="M334" s="58">
        <v>881</v>
      </c>
      <c r="N334" s="265"/>
      <c r="O334" s="58">
        <v>2246</v>
      </c>
      <c r="P334" s="265"/>
      <c r="Q334" s="58">
        <v>881</v>
      </c>
      <c r="R334" s="265"/>
      <c r="S334" s="58">
        <v>25000</v>
      </c>
      <c r="T334" s="265"/>
      <c r="U334" s="58">
        <v>25000</v>
      </c>
      <c r="V334" s="265"/>
    </row>
    <row r="335" spans="1:22" ht="30">
      <c r="A335" s="275">
        <v>1</v>
      </c>
      <c r="B335" s="205" t="s">
        <v>1067</v>
      </c>
      <c r="C335" s="207" t="s">
        <v>1068</v>
      </c>
      <c r="D335" s="207" t="s">
        <v>1000</v>
      </c>
      <c r="E335" s="266"/>
      <c r="F335" s="207" t="s">
        <v>1069</v>
      </c>
      <c r="G335" s="267">
        <v>100000</v>
      </c>
      <c r="H335" s="265"/>
      <c r="I335" s="267">
        <v>96000</v>
      </c>
      <c r="J335" s="265"/>
      <c r="K335" s="267">
        <v>1365</v>
      </c>
      <c r="L335" s="265"/>
      <c r="M335" s="267"/>
      <c r="N335" s="265"/>
      <c r="O335" s="267">
        <v>1365</v>
      </c>
      <c r="P335" s="265"/>
      <c r="Q335" s="267"/>
      <c r="R335" s="265"/>
      <c r="S335" s="267">
        <f>U335</f>
        <v>0</v>
      </c>
      <c r="T335" s="265"/>
      <c r="U335" s="267"/>
      <c r="V335" s="265"/>
    </row>
    <row r="336" spans="1:22" ht="60">
      <c r="A336" s="207">
        <v>2</v>
      </c>
      <c r="B336" s="276" t="s">
        <v>1070</v>
      </c>
      <c r="C336" s="277" t="s">
        <v>1016</v>
      </c>
      <c r="D336" s="207" t="s">
        <v>1000</v>
      </c>
      <c r="E336" s="274"/>
      <c r="F336" s="287" t="s">
        <v>1071</v>
      </c>
      <c r="G336" s="288">
        <v>110000</v>
      </c>
      <c r="H336" s="265"/>
      <c r="I336" s="289">
        <v>30851</v>
      </c>
      <c r="J336" s="265"/>
      <c r="K336" s="283">
        <v>881</v>
      </c>
      <c r="L336" s="265"/>
      <c r="M336" s="283">
        <v>881</v>
      </c>
      <c r="N336" s="265"/>
      <c r="O336" s="283">
        <v>881</v>
      </c>
      <c r="P336" s="265"/>
      <c r="Q336" s="283">
        <v>881</v>
      </c>
      <c r="R336" s="265"/>
      <c r="S336" s="278">
        <f>U336</f>
        <v>0</v>
      </c>
      <c r="T336" s="265"/>
      <c r="U336" s="278"/>
      <c r="V336" s="265"/>
    </row>
    <row r="337" spans="1:22" ht="85.5">
      <c r="A337" s="274" t="s">
        <v>1072</v>
      </c>
      <c r="B337" s="56" t="s">
        <v>1073</v>
      </c>
      <c r="C337" s="265"/>
      <c r="D337" s="265"/>
      <c r="E337" s="265"/>
      <c r="F337" s="290">
        <f>SUM(F339:F355)</f>
        <v>0</v>
      </c>
      <c r="G337" s="58">
        <f>G338+G349</f>
        <v>22355400</v>
      </c>
      <c r="H337" s="265"/>
      <c r="I337" s="58">
        <f t="shared" ref="I337" si="156">I338+I349</f>
        <v>21079000</v>
      </c>
      <c r="J337" s="265"/>
      <c r="K337" s="265"/>
      <c r="L337" s="265"/>
      <c r="M337" s="265"/>
      <c r="N337" s="265"/>
      <c r="O337" s="265"/>
      <c r="P337" s="265"/>
      <c r="Q337" s="265"/>
      <c r="R337" s="265"/>
      <c r="S337" s="58">
        <f t="shared" ref="S337" si="157">S338+S349</f>
        <v>1095000</v>
      </c>
      <c r="T337" s="58"/>
      <c r="U337" s="58">
        <f t="shared" ref="U337" si="158">U338+U349</f>
        <v>1095000</v>
      </c>
      <c r="V337" s="58"/>
    </row>
    <row r="338" spans="1:22" ht="28.5">
      <c r="A338" s="263" t="s">
        <v>37</v>
      </c>
      <c r="B338" s="56" t="s">
        <v>996</v>
      </c>
      <c r="C338" s="57"/>
      <c r="D338" s="265"/>
      <c r="E338" s="263"/>
      <c r="F338" s="290"/>
      <c r="G338" s="58">
        <f>G339+G348</f>
        <v>420400</v>
      </c>
      <c r="H338" s="265"/>
      <c r="I338" s="58">
        <f t="shared" ref="I338" si="159">I339+I348</f>
        <v>409000</v>
      </c>
      <c r="J338" s="265"/>
      <c r="K338" s="265"/>
      <c r="L338" s="265"/>
      <c r="M338" s="265"/>
      <c r="N338" s="265"/>
      <c r="O338" s="265"/>
      <c r="P338" s="265"/>
      <c r="Q338" s="265"/>
      <c r="R338" s="265"/>
      <c r="S338" s="58">
        <f t="shared" ref="S338" si="160">S339+S348</f>
        <v>409000</v>
      </c>
      <c r="T338" s="58"/>
      <c r="U338" s="58">
        <f t="shared" ref="U338" si="161">U339+U348</f>
        <v>409000</v>
      </c>
      <c r="V338" s="58"/>
    </row>
    <row r="339" spans="1:22" ht="120">
      <c r="A339" s="275">
        <v>1</v>
      </c>
      <c r="B339" s="276" t="s">
        <v>1074</v>
      </c>
      <c r="C339" s="277" t="s">
        <v>1075</v>
      </c>
      <c r="D339" s="265"/>
      <c r="E339" s="277" t="s">
        <v>1076</v>
      </c>
      <c r="F339" s="277"/>
      <c r="G339" s="267">
        <v>134400</v>
      </c>
      <c r="H339" s="265"/>
      <c r="I339" s="267">
        <v>123000</v>
      </c>
      <c r="J339" s="265"/>
      <c r="K339" s="265"/>
      <c r="L339" s="265"/>
      <c r="M339" s="265"/>
      <c r="N339" s="265"/>
      <c r="O339" s="265"/>
      <c r="P339" s="265"/>
      <c r="Q339" s="265"/>
      <c r="R339" s="265"/>
      <c r="S339" s="278">
        <v>123000</v>
      </c>
      <c r="T339" s="278"/>
      <c r="U339" s="278">
        <v>123000</v>
      </c>
      <c r="V339" s="278"/>
    </row>
    <row r="340" spans="1:22" ht="75">
      <c r="A340" s="291" t="s">
        <v>746</v>
      </c>
      <c r="B340" s="292" t="s">
        <v>1077</v>
      </c>
      <c r="C340" s="293" t="s">
        <v>1078</v>
      </c>
      <c r="D340" s="265"/>
      <c r="E340" s="293"/>
      <c r="F340" s="294" t="s">
        <v>1079</v>
      </c>
      <c r="G340" s="295">
        <v>15000</v>
      </c>
      <c r="H340" s="265"/>
      <c r="I340" s="295">
        <v>15000</v>
      </c>
      <c r="J340" s="265"/>
      <c r="K340" s="265"/>
      <c r="L340" s="265"/>
      <c r="M340" s="265"/>
      <c r="N340" s="265"/>
      <c r="O340" s="265"/>
      <c r="P340" s="265"/>
      <c r="Q340" s="265"/>
      <c r="R340" s="265"/>
      <c r="S340" s="295">
        <v>15000</v>
      </c>
      <c r="T340" s="295"/>
      <c r="U340" s="295">
        <v>15000</v>
      </c>
      <c r="V340" s="295"/>
    </row>
    <row r="341" spans="1:22" ht="60">
      <c r="A341" s="291" t="s">
        <v>1080</v>
      </c>
      <c r="B341" s="292" t="s">
        <v>1081</v>
      </c>
      <c r="C341" s="293" t="s">
        <v>1078</v>
      </c>
      <c r="D341" s="265"/>
      <c r="E341" s="293"/>
      <c r="F341" s="294" t="s">
        <v>1082</v>
      </c>
      <c r="G341" s="295">
        <v>25000</v>
      </c>
      <c r="H341" s="265"/>
      <c r="I341" s="295">
        <v>20000</v>
      </c>
      <c r="J341" s="265"/>
      <c r="K341" s="265"/>
      <c r="L341" s="265"/>
      <c r="M341" s="265"/>
      <c r="N341" s="265"/>
      <c r="O341" s="265"/>
      <c r="P341" s="265"/>
      <c r="Q341" s="265"/>
      <c r="R341" s="265"/>
      <c r="S341" s="295">
        <v>20000</v>
      </c>
      <c r="T341" s="295"/>
      <c r="U341" s="295">
        <v>20000</v>
      </c>
      <c r="V341" s="295"/>
    </row>
    <row r="342" spans="1:22" ht="90">
      <c r="A342" s="291" t="s">
        <v>1083</v>
      </c>
      <c r="B342" s="292" t="s">
        <v>1084</v>
      </c>
      <c r="C342" s="293" t="s">
        <v>1078</v>
      </c>
      <c r="D342" s="265"/>
      <c r="E342" s="293"/>
      <c r="F342" s="294" t="s">
        <v>1085</v>
      </c>
      <c r="G342" s="295">
        <v>25000</v>
      </c>
      <c r="H342" s="265"/>
      <c r="I342" s="295">
        <v>20000</v>
      </c>
      <c r="J342" s="265"/>
      <c r="K342" s="265"/>
      <c r="L342" s="265"/>
      <c r="M342" s="265"/>
      <c r="N342" s="265"/>
      <c r="O342" s="265"/>
      <c r="P342" s="265"/>
      <c r="Q342" s="265"/>
      <c r="R342" s="265"/>
      <c r="S342" s="295">
        <v>20000</v>
      </c>
      <c r="T342" s="295"/>
      <c r="U342" s="295">
        <v>20000</v>
      </c>
      <c r="V342" s="295"/>
    </row>
    <row r="343" spans="1:22" ht="75">
      <c r="A343" s="291" t="s">
        <v>1086</v>
      </c>
      <c r="B343" s="292" t="s">
        <v>1087</v>
      </c>
      <c r="C343" s="293" t="s">
        <v>1088</v>
      </c>
      <c r="D343" s="265"/>
      <c r="E343" s="293"/>
      <c r="F343" s="294" t="s">
        <v>1089</v>
      </c>
      <c r="G343" s="295">
        <v>15000</v>
      </c>
      <c r="H343" s="265"/>
      <c r="I343" s="295">
        <v>15000</v>
      </c>
      <c r="J343" s="265"/>
      <c r="K343" s="265"/>
      <c r="L343" s="265"/>
      <c r="M343" s="265"/>
      <c r="N343" s="265"/>
      <c r="O343" s="265"/>
      <c r="P343" s="265"/>
      <c r="Q343" s="265"/>
      <c r="R343" s="265"/>
      <c r="S343" s="295">
        <v>15000</v>
      </c>
      <c r="T343" s="295"/>
      <c r="U343" s="295">
        <v>15000</v>
      </c>
      <c r="V343" s="295"/>
    </row>
    <row r="344" spans="1:22" ht="75">
      <c r="A344" s="291" t="s">
        <v>1090</v>
      </c>
      <c r="B344" s="292" t="s">
        <v>1091</v>
      </c>
      <c r="C344" s="293" t="s">
        <v>1088</v>
      </c>
      <c r="D344" s="265"/>
      <c r="E344" s="293"/>
      <c r="F344" s="294" t="s">
        <v>1092</v>
      </c>
      <c r="G344" s="295">
        <v>14000</v>
      </c>
      <c r="H344" s="265"/>
      <c r="I344" s="295">
        <v>14000</v>
      </c>
      <c r="J344" s="265"/>
      <c r="K344" s="265"/>
      <c r="L344" s="265"/>
      <c r="M344" s="265"/>
      <c r="N344" s="265"/>
      <c r="O344" s="265"/>
      <c r="P344" s="265"/>
      <c r="Q344" s="265"/>
      <c r="R344" s="265"/>
      <c r="S344" s="295">
        <v>14000</v>
      </c>
      <c r="T344" s="295"/>
      <c r="U344" s="295">
        <v>14000</v>
      </c>
      <c r="V344" s="295"/>
    </row>
    <row r="345" spans="1:22" ht="90">
      <c r="A345" s="291" t="s">
        <v>1093</v>
      </c>
      <c r="B345" s="292" t="s">
        <v>1094</v>
      </c>
      <c r="C345" s="293" t="s">
        <v>1095</v>
      </c>
      <c r="D345" s="265"/>
      <c r="E345" s="293"/>
      <c r="F345" s="294" t="s">
        <v>1096</v>
      </c>
      <c r="G345" s="295">
        <v>14500</v>
      </c>
      <c r="H345" s="265"/>
      <c r="I345" s="295">
        <v>14000</v>
      </c>
      <c r="J345" s="265"/>
      <c r="K345" s="265"/>
      <c r="L345" s="265"/>
      <c r="M345" s="265"/>
      <c r="N345" s="265"/>
      <c r="O345" s="265"/>
      <c r="P345" s="265"/>
      <c r="Q345" s="265"/>
      <c r="R345" s="265"/>
      <c r="S345" s="295">
        <v>14000</v>
      </c>
      <c r="T345" s="295"/>
      <c r="U345" s="295">
        <v>14000</v>
      </c>
      <c r="V345" s="295"/>
    </row>
    <row r="346" spans="1:22" ht="60">
      <c r="A346" s="291" t="s">
        <v>1097</v>
      </c>
      <c r="B346" s="292" t="s">
        <v>1098</v>
      </c>
      <c r="C346" s="293" t="s">
        <v>1036</v>
      </c>
      <c r="D346" s="265"/>
      <c r="E346" s="293"/>
      <c r="F346" s="294" t="s">
        <v>1099</v>
      </c>
      <c r="G346" s="295">
        <v>10900</v>
      </c>
      <c r="H346" s="265"/>
      <c r="I346" s="295">
        <v>10000</v>
      </c>
      <c r="J346" s="265"/>
      <c r="K346" s="265"/>
      <c r="L346" s="265"/>
      <c r="M346" s="265"/>
      <c r="N346" s="265"/>
      <c r="O346" s="265"/>
      <c r="P346" s="265"/>
      <c r="Q346" s="265"/>
      <c r="R346" s="265"/>
      <c r="S346" s="295">
        <v>10000</v>
      </c>
      <c r="T346" s="295"/>
      <c r="U346" s="295">
        <v>10000</v>
      </c>
      <c r="V346" s="295"/>
    </row>
    <row r="347" spans="1:22" ht="90">
      <c r="A347" s="291" t="s">
        <v>1100</v>
      </c>
      <c r="B347" s="292" t="s">
        <v>1101</v>
      </c>
      <c r="C347" s="293" t="s">
        <v>1005</v>
      </c>
      <c r="D347" s="265"/>
      <c r="E347" s="293"/>
      <c r="F347" s="293" t="s">
        <v>1102</v>
      </c>
      <c r="G347" s="295">
        <v>15000</v>
      </c>
      <c r="H347" s="265"/>
      <c r="I347" s="295">
        <v>15000</v>
      </c>
      <c r="J347" s="265"/>
      <c r="K347" s="265"/>
      <c r="L347" s="265"/>
      <c r="M347" s="265"/>
      <c r="N347" s="265"/>
      <c r="O347" s="265"/>
      <c r="P347" s="265"/>
      <c r="Q347" s="265"/>
      <c r="R347" s="265"/>
      <c r="S347" s="295">
        <v>15000</v>
      </c>
      <c r="T347" s="295"/>
      <c r="U347" s="295">
        <v>15000</v>
      </c>
      <c r="V347" s="295"/>
    </row>
    <row r="348" spans="1:22" ht="60">
      <c r="A348" s="275">
        <v>2</v>
      </c>
      <c r="B348" s="276" t="s">
        <v>1103</v>
      </c>
      <c r="C348" s="233" t="s">
        <v>1016</v>
      </c>
      <c r="D348" s="265"/>
      <c r="E348" s="277" t="s">
        <v>1076</v>
      </c>
      <c r="F348" s="277" t="s">
        <v>1104</v>
      </c>
      <c r="G348" s="267">
        <v>286000</v>
      </c>
      <c r="H348" s="265"/>
      <c r="I348" s="267">
        <f>G348</f>
        <v>286000</v>
      </c>
      <c r="J348" s="265"/>
      <c r="K348" s="265"/>
      <c r="L348" s="265"/>
      <c r="M348" s="265"/>
      <c r="N348" s="265"/>
      <c r="O348" s="265"/>
      <c r="P348" s="265"/>
      <c r="Q348" s="265"/>
      <c r="R348" s="265"/>
      <c r="S348" s="278">
        <v>286000</v>
      </c>
      <c r="T348" s="278"/>
      <c r="U348" s="278">
        <v>286000</v>
      </c>
      <c r="V348" s="278"/>
    </row>
    <row r="349" spans="1:22" ht="28.5">
      <c r="A349" s="268" t="s">
        <v>45</v>
      </c>
      <c r="B349" s="56" t="s">
        <v>1066</v>
      </c>
      <c r="C349" s="274"/>
      <c r="D349" s="265"/>
      <c r="E349" s="57"/>
      <c r="F349" s="57"/>
      <c r="G349" s="270">
        <f>G350</f>
        <v>21935000</v>
      </c>
      <c r="H349" s="265"/>
      <c r="I349" s="270">
        <f t="shared" ref="I349" si="162">I350</f>
        <v>20670000</v>
      </c>
      <c r="J349" s="265"/>
      <c r="K349" s="265"/>
      <c r="L349" s="265"/>
      <c r="M349" s="265"/>
      <c r="N349" s="265"/>
      <c r="O349" s="265"/>
      <c r="P349" s="265"/>
      <c r="Q349" s="265"/>
      <c r="R349" s="265"/>
      <c r="S349" s="270">
        <v>686000</v>
      </c>
      <c r="T349" s="270"/>
      <c r="U349" s="270">
        <v>686000</v>
      </c>
      <c r="V349" s="270"/>
    </row>
    <row r="350" spans="1:22" ht="60">
      <c r="A350" s="275">
        <v>1</v>
      </c>
      <c r="B350" s="276" t="s">
        <v>1105</v>
      </c>
      <c r="C350" s="233" t="s">
        <v>1106</v>
      </c>
      <c r="D350" s="265"/>
      <c r="E350" s="277"/>
      <c r="F350" s="277"/>
      <c r="G350" s="267">
        <v>21935000</v>
      </c>
      <c r="H350" s="265"/>
      <c r="I350" s="267">
        <v>20670000</v>
      </c>
      <c r="J350" s="265"/>
      <c r="K350" s="265"/>
      <c r="L350" s="265"/>
      <c r="M350" s="265"/>
      <c r="N350" s="265"/>
      <c r="O350" s="265"/>
      <c r="P350" s="265"/>
      <c r="Q350" s="265"/>
      <c r="R350" s="265"/>
      <c r="S350" s="278"/>
      <c r="T350" s="278"/>
      <c r="U350" s="278"/>
      <c r="V350" s="278"/>
    </row>
    <row r="351" spans="1:22" ht="42.75">
      <c r="A351" s="263" t="s">
        <v>1107</v>
      </c>
      <c r="B351" s="296" t="s">
        <v>1108</v>
      </c>
      <c r="C351" s="263"/>
      <c r="D351" s="265"/>
      <c r="E351" s="265"/>
      <c r="F351" s="265"/>
      <c r="G351" s="297">
        <v>1811985</v>
      </c>
      <c r="H351" s="297">
        <v>1463257</v>
      </c>
      <c r="I351" s="297">
        <v>348728</v>
      </c>
      <c r="J351" s="297"/>
      <c r="K351" s="297">
        <v>518682</v>
      </c>
      <c r="L351" s="297">
        <v>518682</v>
      </c>
      <c r="M351" s="297"/>
      <c r="N351" s="297"/>
      <c r="O351" s="297"/>
      <c r="P351" s="297"/>
      <c r="Q351" s="297"/>
      <c r="R351" s="297"/>
      <c r="S351" s="297">
        <v>204000</v>
      </c>
      <c r="T351" s="297">
        <v>204000</v>
      </c>
      <c r="U351" s="297"/>
      <c r="V351" s="297"/>
    </row>
    <row r="352" spans="1:22" ht="60">
      <c r="A352" s="298" t="s">
        <v>22</v>
      </c>
      <c r="B352" s="299" t="s">
        <v>1109</v>
      </c>
      <c r="C352" s="300"/>
      <c r="D352" s="265"/>
      <c r="E352" s="265"/>
      <c r="F352" s="300" t="s">
        <v>1110</v>
      </c>
      <c r="G352" s="301">
        <v>451400</v>
      </c>
      <c r="H352" s="301">
        <v>397923</v>
      </c>
      <c r="I352" s="301">
        <v>53477</v>
      </c>
      <c r="J352" s="301"/>
      <c r="K352" s="301">
        <v>229563</v>
      </c>
      <c r="L352" s="301">
        <v>229563</v>
      </c>
      <c r="M352" s="301"/>
      <c r="N352" s="301"/>
      <c r="O352" s="301"/>
      <c r="P352" s="301"/>
      <c r="Q352" s="301"/>
      <c r="R352" s="301"/>
      <c r="S352" s="301">
        <v>89000</v>
      </c>
      <c r="T352" s="301">
        <v>89000</v>
      </c>
      <c r="U352" s="301"/>
      <c r="V352" s="301"/>
    </row>
    <row r="353" spans="1:22" ht="180">
      <c r="A353" s="298" t="s">
        <v>23</v>
      </c>
      <c r="B353" s="299" t="s">
        <v>1111</v>
      </c>
      <c r="C353" s="302"/>
      <c r="D353" s="265"/>
      <c r="E353" s="265"/>
      <c r="F353" s="300" t="s">
        <v>1112</v>
      </c>
      <c r="G353" s="301">
        <v>646721</v>
      </c>
      <c r="H353" s="301">
        <v>498256</v>
      </c>
      <c r="I353" s="301">
        <v>148465</v>
      </c>
      <c r="J353" s="301"/>
      <c r="K353" s="301">
        <v>247354</v>
      </c>
      <c r="L353" s="301">
        <v>247354</v>
      </c>
      <c r="M353" s="301"/>
      <c r="N353" s="301"/>
      <c r="O353" s="301"/>
      <c r="P353" s="301"/>
      <c r="Q353" s="301"/>
      <c r="R353" s="301"/>
      <c r="S353" s="301">
        <v>47000</v>
      </c>
      <c r="T353" s="301">
        <v>47000</v>
      </c>
      <c r="U353" s="301"/>
      <c r="V353" s="301"/>
    </row>
    <row r="354" spans="1:22" ht="135">
      <c r="A354" s="298" t="s">
        <v>24</v>
      </c>
      <c r="B354" s="303" t="s">
        <v>1113</v>
      </c>
      <c r="C354" s="304"/>
      <c r="D354" s="265"/>
      <c r="E354" s="265"/>
      <c r="F354" s="300" t="s">
        <v>1114</v>
      </c>
      <c r="G354" s="301">
        <v>595274</v>
      </c>
      <c r="H354" s="301">
        <v>464412</v>
      </c>
      <c r="I354" s="301">
        <v>130862</v>
      </c>
      <c r="J354" s="301"/>
      <c r="K354" s="301">
        <v>27507</v>
      </c>
      <c r="L354" s="301">
        <v>27507</v>
      </c>
      <c r="M354" s="301"/>
      <c r="N354" s="301"/>
      <c r="O354" s="301"/>
      <c r="P354" s="301"/>
      <c r="Q354" s="301"/>
      <c r="R354" s="301"/>
      <c r="S354" s="301">
        <v>39000</v>
      </c>
      <c r="T354" s="301">
        <v>39000</v>
      </c>
      <c r="U354" s="301"/>
      <c r="V354" s="301"/>
    </row>
    <row r="355" spans="1:22" ht="90">
      <c r="A355" s="305" t="s">
        <v>25</v>
      </c>
      <c r="B355" s="306" t="s">
        <v>1115</v>
      </c>
      <c r="C355" s="307"/>
      <c r="D355" s="308"/>
      <c r="E355" s="308"/>
      <c r="F355" s="307" t="s">
        <v>1116</v>
      </c>
      <c r="G355" s="309">
        <v>118590</v>
      </c>
      <c r="H355" s="309">
        <v>102666</v>
      </c>
      <c r="I355" s="309">
        <v>15924</v>
      </c>
      <c r="J355" s="309"/>
      <c r="K355" s="309">
        <v>14258</v>
      </c>
      <c r="L355" s="309">
        <v>14258</v>
      </c>
      <c r="M355" s="309"/>
      <c r="N355" s="309"/>
      <c r="O355" s="309"/>
      <c r="P355" s="309"/>
      <c r="Q355" s="309"/>
      <c r="R355" s="309"/>
      <c r="S355" s="309">
        <v>29000</v>
      </c>
      <c r="T355" s="309">
        <v>29000</v>
      </c>
      <c r="U355" s="309"/>
      <c r="V355" s="309"/>
    </row>
  </sheetData>
  <mergeCells count="24">
    <mergeCell ref="K8:K9"/>
    <mergeCell ref="P8:R8"/>
    <mergeCell ref="S8:S9"/>
    <mergeCell ref="T8:V8"/>
    <mergeCell ref="K6:N7"/>
    <mergeCell ref="O6:R7"/>
    <mergeCell ref="S6:V7"/>
    <mergeCell ref="L8:N8"/>
    <mergeCell ref="O8:O9"/>
    <mergeCell ref="F6:J6"/>
    <mergeCell ref="F7:F9"/>
    <mergeCell ref="G7:J7"/>
    <mergeCell ref="G8:G9"/>
    <mergeCell ref="H8:J8"/>
    <mergeCell ref="A6:A9"/>
    <mergeCell ref="B6:B9"/>
    <mergeCell ref="C6:C9"/>
    <mergeCell ref="D6:D9"/>
    <mergeCell ref="E6:E9"/>
    <mergeCell ref="A4:V4"/>
    <mergeCell ref="A1:B1"/>
    <mergeCell ref="T1:V1"/>
    <mergeCell ref="A2:V2"/>
    <mergeCell ref="A3:V3"/>
  </mergeCells>
  <conditionalFormatting sqref="B300">
    <cfRule type="duplicateValues" dxfId="28" priority="8"/>
  </conditionalFormatting>
  <conditionalFormatting sqref="B304">
    <cfRule type="duplicateValues" dxfId="27" priority="28"/>
  </conditionalFormatting>
  <conditionalFormatting sqref="B306">
    <cfRule type="duplicateValues" dxfId="26" priority="29"/>
  </conditionalFormatting>
  <conditionalFormatting sqref="B307">
    <cfRule type="duplicateValues" dxfId="25" priority="25"/>
  </conditionalFormatting>
  <conditionalFormatting sqref="B309">
    <cfRule type="duplicateValues" dxfId="24" priority="26"/>
  </conditionalFormatting>
  <conditionalFormatting sqref="B310">
    <cfRule type="duplicateValues" dxfId="23" priority="27"/>
  </conditionalFormatting>
  <conditionalFormatting sqref="B313">
    <cfRule type="duplicateValues" dxfId="22" priority="24"/>
  </conditionalFormatting>
  <conditionalFormatting sqref="B314">
    <cfRule type="duplicateValues" dxfId="21" priority="22"/>
  </conditionalFormatting>
  <conditionalFormatting sqref="B315">
    <cfRule type="duplicateValues" dxfId="20" priority="23"/>
  </conditionalFormatting>
  <conditionalFormatting sqref="B318">
    <cfRule type="duplicateValues" dxfId="19" priority="16"/>
  </conditionalFormatting>
  <conditionalFormatting sqref="B319">
    <cfRule type="duplicateValues" dxfId="18" priority="15"/>
  </conditionalFormatting>
  <conditionalFormatting sqref="B320">
    <cfRule type="duplicateValues" dxfId="17" priority="12"/>
  </conditionalFormatting>
  <conditionalFormatting sqref="B321">
    <cfRule type="duplicateValues" dxfId="16" priority="14"/>
  </conditionalFormatting>
  <conditionalFormatting sqref="B322">
    <cfRule type="duplicateValues" dxfId="15" priority="19"/>
  </conditionalFormatting>
  <conditionalFormatting sqref="B323">
    <cfRule type="duplicateValues" dxfId="14" priority="11"/>
  </conditionalFormatting>
  <conditionalFormatting sqref="B324">
    <cfRule type="duplicateValues" dxfId="13" priority="9"/>
  </conditionalFormatting>
  <conditionalFormatting sqref="B325">
    <cfRule type="duplicateValues" dxfId="12" priority="13"/>
  </conditionalFormatting>
  <conditionalFormatting sqref="B326">
    <cfRule type="duplicateValues" dxfId="11" priority="17"/>
    <cfRule type="duplicateValues" dxfId="10" priority="18"/>
    <cfRule type="duplicateValues" dxfId="9" priority="20"/>
  </conditionalFormatting>
  <conditionalFormatting sqref="B327">
    <cfRule type="duplicateValues" dxfId="8" priority="10"/>
  </conditionalFormatting>
  <conditionalFormatting sqref="B330">
    <cfRule type="duplicateValues" dxfId="7" priority="7"/>
  </conditionalFormatting>
  <conditionalFormatting sqref="B331">
    <cfRule type="duplicateValues" dxfId="6" priority="21"/>
  </conditionalFormatting>
  <conditionalFormatting sqref="B335">
    <cfRule type="duplicateValues" dxfId="5" priority="6"/>
  </conditionalFormatting>
  <conditionalFormatting sqref="B336">
    <cfRule type="duplicateValues" dxfId="4" priority="5"/>
  </conditionalFormatting>
  <conditionalFormatting sqref="C17:C18">
    <cfRule type="containsText" dxfId="3" priority="4" stopIfTrue="1" operator="containsText" text="Trả nợ">
      <formula>NOT(ISERROR(SEARCH("Trả nợ",C17)))</formula>
    </cfRule>
  </conditionalFormatting>
  <conditionalFormatting sqref="C31">
    <cfRule type="containsText" dxfId="2" priority="2" stopIfTrue="1" operator="containsText" text="Trả nợ">
      <formula>NOT(ISERROR(SEARCH("Trả nợ",C31)))</formula>
    </cfRule>
  </conditionalFormatting>
  <conditionalFormatting sqref="E17:E18">
    <cfRule type="containsText" dxfId="1" priority="3" stopIfTrue="1" operator="containsText" text="Trả nợ">
      <formula>NOT(ISERROR(SEARCH("Trả nợ",E17)))</formula>
    </cfRule>
  </conditionalFormatting>
  <conditionalFormatting sqref="E31">
    <cfRule type="containsText" dxfId="0" priority="1" stopIfTrue="1" operator="containsText" text="Trả nợ">
      <formula>NOT(ISERROR(SEARCH("Trả nợ",E31)))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cp:lastPrinted>2023-02-19T14:54:34Z</cp:lastPrinted>
  <dcterms:created xsi:type="dcterms:W3CDTF">2023-01-31T02:08:53Z</dcterms:created>
  <dcterms:modified xsi:type="dcterms:W3CDTF">2023-04-28T04:00:45Z</dcterms:modified>
</cp:coreProperties>
</file>