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tanm\Downloads\"/>
    </mc:Choice>
  </mc:AlternateContent>
  <xr:revisionPtr revIDLastSave="0" documentId="8_{E00B481A-8656-481D-939F-CA70AABA2657}" xr6:coauthVersionLast="47" xr6:coauthVersionMax="47" xr10:uidLastSave="{00000000-0000-0000-0000-000000000000}"/>
  <bookViews>
    <workbookView xWindow="-120" yWindow="-120" windowWidth="29040" windowHeight="15840" xr2:uid="{FB49BF2B-12C5-4398-AAB2-5C5D0D3E3BD9}"/>
  </bookViews>
  <sheets>
    <sheet name="39CK" sheetId="1" r:id="rId1"/>
  </sheets>
  <externalReferences>
    <externalReference r:id="rId2"/>
  </externalReferences>
  <definedNames>
    <definedName name="_xlnm.Print_Titles" localSheetId="0">'39CK'!$6:$8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Q29" i="1" s="1"/>
  <c r="C28" i="1"/>
  <c r="Q28" i="1" s="1"/>
  <c r="C27" i="1"/>
  <c r="Q27" i="1" s="1"/>
  <c r="D26" i="1"/>
  <c r="C26" i="1" s="1"/>
  <c r="Q25" i="1"/>
  <c r="C25" i="1"/>
  <c r="O24" i="1"/>
  <c r="N24" i="1"/>
  <c r="M24" i="1"/>
  <c r="L24" i="1"/>
  <c r="K24" i="1"/>
  <c r="J24" i="1"/>
  <c r="I24" i="1"/>
  <c r="H24" i="1"/>
  <c r="G24" i="1"/>
  <c r="F24" i="1"/>
  <c r="E24" i="1"/>
  <c r="Q23" i="1"/>
  <c r="C23" i="1"/>
  <c r="Q22" i="1"/>
  <c r="C22" i="1"/>
  <c r="Q21" i="1"/>
  <c r="C21" i="1"/>
  <c r="Q20" i="1"/>
  <c r="C20" i="1"/>
  <c r="Q19" i="1"/>
  <c r="C19" i="1"/>
  <c r="Q18" i="1"/>
  <c r="C18" i="1"/>
  <c r="Q17" i="1"/>
  <c r="C17" i="1"/>
  <c r="Q16" i="1"/>
  <c r="C16" i="1"/>
  <c r="Q15" i="1"/>
  <c r="C15" i="1"/>
  <c r="Q14" i="1"/>
  <c r="C14" i="1"/>
  <c r="Q13" i="1"/>
  <c r="C13" i="1"/>
  <c r="M12" i="1"/>
  <c r="L12" i="1"/>
  <c r="C12" i="1" s="1"/>
  <c r="Q12" i="1" s="1"/>
  <c r="L11" i="1"/>
  <c r="H11" i="1"/>
  <c r="F11" i="1"/>
  <c r="D11" i="1"/>
  <c r="C11" i="1" s="1"/>
  <c r="O10" i="1"/>
  <c r="N10" i="1"/>
  <c r="M10" i="1"/>
  <c r="M9" i="1" s="1"/>
  <c r="L10" i="1"/>
  <c r="L9" i="1" s="1"/>
  <c r="K10" i="1"/>
  <c r="J10" i="1"/>
  <c r="I10" i="1"/>
  <c r="I9" i="1" s="1"/>
  <c r="H10" i="1"/>
  <c r="H9" i="1" s="1"/>
  <c r="G10" i="1"/>
  <c r="F10" i="1"/>
  <c r="E10" i="1"/>
  <c r="E9" i="1" s="1"/>
  <c r="O9" i="1"/>
  <c r="N9" i="1"/>
  <c r="K9" i="1"/>
  <c r="J9" i="1"/>
  <c r="G9" i="1"/>
  <c r="F9" i="1"/>
  <c r="C24" i="1" l="1"/>
  <c r="Q24" i="1" s="1"/>
  <c r="Q26" i="1"/>
  <c r="Q11" i="1"/>
  <c r="C10" i="1"/>
  <c r="C9" i="1" s="1"/>
  <c r="D24" i="1"/>
  <c r="D10" i="1"/>
  <c r="D9" i="1" s="1"/>
</calcChain>
</file>

<file path=xl/sharedStrings.xml><?xml version="1.0" encoding="utf-8"?>
<sst xmlns="http://schemas.openxmlformats.org/spreadsheetml/2006/main" count="45" uniqueCount="44">
  <si>
    <t>Biểu số 39/CK-NSNN</t>
  </si>
  <si>
    <t>DỰ TOÁN CHI ĐẦU TƯ PHÁT TRIỂN CỦA NGÂN SÁCH CẤP TỈNH CHO TỪNG CƠ QUAN, TỔ CHỨC THEO LĨNH VỰC NĂM 2025</t>
  </si>
  <si>
    <t>(Dự toán trình Hội đồng nhân dân)</t>
  </si>
  <si>
    <t>(Kèm theo Thông báo số  4390/TB-STC ngày  05  tháng  12  năm 2024 của Sở Tài chính)</t>
  </si>
  <si>
    <t>Đơn vị: Triệu đồng</t>
  </si>
  <si>
    <t>STT</t>
  </si>
  <si>
    <t>TÊN ĐƠN VỊ</t>
  </si>
  <si>
    <t>TỔNG SỐ</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</si>
  <si>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</si>
  <si>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</si>
  <si>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</si>
  <si>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</si>
  <si>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</si>
  <si>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</si>
  <si>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</si>
  <si>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</si>
  <si>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</si>
  <si>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TRONG ĐÓ</t>
  </si>
  <si>
    <t>CHI HOẠT ĐỘNG CỦA CƠ QUAN QUẢN LÝ NHÀ NƯỚC, ĐẢNG, ĐOÀN THỂ</t>
  </si>
  <si>
    <t>CHI BẢO ĐẢM XÃ HỘI</t>
  </si>
  <si>
    <t>CHI GIAO THÔNG</t>
  </si>
  <si>
    <t>CHI NÔNG NGHIỆP, LÂM NGHIỆP, THỦY LỢI, THỦY SẢN</t>
  </si>
  <si>
    <t>I</t>
  </si>
  <si>
    <t>CÁC CƠ QUAN, TỔ CHỨC</t>
  </si>
  <si>
    <t>Ban QLDA ĐTXD CT DD&amp;CN tỉnh</t>
  </si>
  <si>
    <t>Ban QLDA ĐTXDCT GT&amp;NNPTNT tỉnh</t>
  </si>
  <si>
    <t>Sở Nội vụ</t>
  </si>
  <si>
    <t>Sở Kế hoạch và Đầu tư</t>
  </si>
  <si>
    <t>Sở Nông nghiệp và Phát triển nông thôn</t>
  </si>
  <si>
    <t>Sở Thông tin và Truyền thông</t>
  </si>
  <si>
    <t>Công ty TNHH MTV Công trình thủy lợi tỉnh Đắk Lắk</t>
  </si>
  <si>
    <t>Ban quản lý Khu Công nghiệp tỉnh</t>
  </si>
  <si>
    <t>Chi Cục Kiểm lâm</t>
  </si>
  <si>
    <t xml:space="preserve"> Ban QL Khu bảo tồn thiên nhiên Ea Sô</t>
  </si>
  <si>
    <t>Sở Lao động - Thương binh và Xã hội</t>
  </si>
  <si>
    <t>Sở Văn hóa - Thể thao và Du lịch</t>
  </si>
  <si>
    <t>Sở Giáo dục và Đào tạo</t>
  </si>
  <si>
    <t>II</t>
  </si>
  <si>
    <t>Một số nội dung khác</t>
  </si>
  <si>
    <t>Phân bổ sau</t>
  </si>
  <si>
    <t xml:space="preserve">Ngân sách tỉnh bổ sung có mục tiêu cho cấp huyện thực hiện đầu tư xây dựng trường học và cơ sở giáo dục nghề nghiệp công lập trên địa bàn tỉnh Đắk Lắk theo Nghị quyết số 22/2020/NQ-HĐND ngày 09/12/2020 của HĐND tỉnh </t>
  </si>
  <si>
    <t>Bổ sung Quỹ phát triển đất (5%)</t>
  </si>
  <si>
    <t>Đo đạc, đăng ký quản lý đất đai (10%)</t>
  </si>
  <si>
    <t>Bội chi ngân sách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</si>
</sst>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
    <numFmt numFmtId="165" formatCode="_(* #,##0_);_(* \(#,##0\);_(* &quot;-&quot;??_);_(@_)"/>
  </numFmts>
  <fonts count="12" x14ac:knownFonts="1">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2"/>
      <name val="Times New Roman"/>
      <family val="1"/>
      <charset val="163"/>
    </font>
    <font>
      <i/>
      <sz val="12"/>
      <name val="Times New Roman"/>
      <family val="1"/>
    </font>
    <font>
      <i/>
      <sz val="11"/>
      <name val="Times New Roman"/>
      <family val="1"/>
    </font>
    <font>
      <sz val="10"/>
      <name val="Times New Roman"/>
      <family val="1"/>
    </font>
    <font>
      <b/>
      <sz val="10"/>
      <name val="Times New Roman"/>
      <family val="1"/>
    </font>
    <font>
      <b/>
      <u/>
      <sz val="8"/>
      <name val="Times New Roman"/>
      <family val="1"/>
    </font>
    <font>
      <u/>
      <sz val="12"/>
      <name val="Times New Roman"/>
      <family val="1"/>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30">
    <xf numFmtId="0" fontId="0" fillId="0" borderId="0" xfId="0"/>
    <xf numFmtId="0" fontId="2"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xf numFmtId="0" fontId="5" fillId="0" borderId="0" xfId="0" applyFont="1" applyAlignment="1">
      <alignment horizontal="center" vertical="center" wrapText="1"/>
    </xf>
    <xf numFmtId="0" fontId="5" fillId="0" borderId="0" xfId="0" applyFont="1" applyAlignment="1">
      <alignment horizontal="center" vertical="center" wrapText="1"/>
    </xf>
    <xf numFmtId="164" fontId="6" fillId="0" borderId="0" xfId="0" applyNumberFormat="1" applyFont="1" applyAlignment="1">
      <alignment horizontal="right"/>
    </xf>
    <xf numFmtId="164" fontId="7" fillId="0" borderId="1" xfId="0" applyNumberFormat="1" applyFont="1" applyBorder="1" applyAlignment="1">
      <alignment horizontal="center" vertical="center" wrapText="1"/>
    </xf>
    <xf numFmtId="0" fontId="7" fillId="0" borderId="0" xfId="0" applyFont="1"/>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8" fillId="0" borderId="0" xfId="0" applyNumberFormat="1" applyFont="1" applyAlignment="1">
      <alignment vertical="center" wrapText="1"/>
    </xf>
    <xf numFmtId="164" fontId="9" fillId="0" borderId="2" xfId="0" applyNumberFormat="1" applyFont="1" applyBorder="1" applyAlignment="1">
      <alignment horizontal="center" vertical="center"/>
    </xf>
    <xf numFmtId="164" fontId="8"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0" fontId="10" fillId="0" borderId="0" xfId="0" applyFont="1" applyAlignment="1">
      <alignment vertical="center"/>
    </xf>
    <xf numFmtId="164" fontId="9" fillId="0" borderId="3" xfId="0" applyNumberFormat="1" applyFont="1" applyBorder="1" applyAlignment="1">
      <alignment horizontal="center" vertical="center"/>
    </xf>
    <xf numFmtId="164" fontId="2" fillId="0" borderId="3" xfId="0" applyNumberFormat="1" applyFont="1" applyBorder="1" applyAlignment="1">
      <alignment vertical="center" wrapText="1"/>
    </xf>
    <xf numFmtId="165" fontId="8" fillId="0" borderId="3" xfId="1" applyNumberFormat="1" applyFont="1" applyBorder="1" applyAlignment="1">
      <alignment horizontal="center" vertical="center"/>
    </xf>
    <xf numFmtId="165" fontId="10" fillId="0" borderId="0" xfId="0" applyNumberFormat="1" applyFont="1" applyAlignment="1">
      <alignment vertical="center"/>
    </xf>
    <xf numFmtId="164" fontId="3" fillId="0" borderId="3" xfId="0" applyNumberFormat="1" applyFont="1" applyBorder="1" applyAlignment="1">
      <alignment horizontal="center" vertical="center"/>
    </xf>
    <xf numFmtId="1" fontId="3" fillId="0" borderId="3" xfId="2" applyNumberFormat="1" applyFont="1" applyBorder="1" applyAlignment="1">
      <alignment horizontal="left" vertical="center" wrapText="1"/>
    </xf>
    <xf numFmtId="165" fontId="7" fillId="0" borderId="3" xfId="1" applyNumberFormat="1" applyFont="1" applyBorder="1"/>
    <xf numFmtId="165" fontId="7" fillId="0" borderId="0" xfId="0" applyNumberFormat="1" applyFont="1"/>
    <xf numFmtId="164" fontId="2" fillId="0" borderId="3" xfId="0" applyNumberFormat="1" applyFont="1" applyBorder="1" applyAlignment="1">
      <alignment horizontal="center" vertical="center"/>
    </xf>
    <xf numFmtId="165" fontId="8" fillId="0" borderId="3" xfId="1" applyNumberFormat="1" applyFont="1" applyBorder="1"/>
    <xf numFmtId="164" fontId="3" fillId="0" borderId="4" xfId="0" applyNumberFormat="1" applyFont="1" applyBorder="1" applyAlignment="1">
      <alignment horizontal="center" vertical="center"/>
    </xf>
    <xf numFmtId="1" fontId="3" fillId="0" borderId="4" xfId="2" applyNumberFormat="1" applyFont="1" applyBorder="1" applyAlignment="1">
      <alignment horizontal="left" vertical="center" wrapText="1"/>
    </xf>
    <xf numFmtId="165" fontId="7" fillId="0" borderId="4" xfId="1" applyNumberFormat="1" applyFont="1" applyBorder="1"/>
  </cellXfs>
  <cellStyles count="3">
    <cellStyle name="Comma" xfId="1" builtinId="3"/>
    <cellStyle name="Normal" xfId="0" builtinId="0"/>
    <cellStyle name="Normal_Bieu mau (CV )" xfId="2" xr:uid="{CC97A61E-A643-4EEA-B016-0D051D520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g%20khaiBieu%2038-39-44-45%20CKNS%20(Trinh%20H&#272;ND)_KGV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8CK"/>
      <sheetName val="39CK"/>
      <sheetName val="44CK"/>
      <sheetName val="45CK"/>
    </sheetNames>
    <sheetDataSet>
      <sheetData sheetId="0"/>
      <sheetData sheetId="1"/>
      <sheetData sheetId="2">
        <row r="8">
          <cell r="D8">
            <v>650997</v>
          </cell>
        </row>
      </sheetData>
      <sheetData sheetId="3">
        <row r="33">
          <cell r="S33">
            <v>2000</v>
          </cell>
        </row>
        <row r="34">
          <cell r="S34">
            <v>700</v>
          </cell>
        </row>
        <row r="35">
          <cell r="S35">
            <v>3000</v>
          </cell>
        </row>
        <row r="36">
          <cell r="S36">
            <v>1980</v>
          </cell>
        </row>
        <row r="37">
          <cell r="S37">
            <v>3925</v>
          </cell>
        </row>
        <row r="38">
          <cell r="S38">
            <v>8000</v>
          </cell>
        </row>
        <row r="39">
          <cell r="S39">
            <v>27000</v>
          </cell>
        </row>
        <row r="50">
          <cell r="S50">
            <v>32510</v>
          </cell>
        </row>
        <row r="51">
          <cell r="S51">
            <v>399389</v>
          </cell>
        </row>
        <row r="52">
          <cell r="S52">
            <v>450292</v>
          </cell>
        </row>
        <row r="53">
          <cell r="S53">
            <v>100000</v>
          </cell>
        </row>
        <row r="54">
          <cell r="S54">
            <v>9000</v>
          </cell>
        </row>
        <row r="65">
          <cell r="S65">
            <v>40000</v>
          </cell>
        </row>
        <row r="66">
          <cell r="S66">
            <v>50000</v>
          </cell>
        </row>
        <row r="67">
          <cell r="S67">
            <v>20000</v>
          </cell>
        </row>
        <row r="70">
          <cell r="S70">
            <v>9000</v>
          </cell>
        </row>
        <row r="76">
          <cell r="S76">
            <v>15000</v>
          </cell>
        </row>
        <row r="77">
          <cell r="S77">
            <v>21600</v>
          </cell>
        </row>
        <row r="78">
          <cell r="S78">
            <v>20000</v>
          </cell>
        </row>
        <row r="83">
          <cell r="S83">
            <v>5059</v>
          </cell>
        </row>
        <row r="84">
          <cell r="S84">
            <v>103076</v>
          </cell>
        </row>
        <row r="85">
          <cell r="S85">
            <v>152874</v>
          </cell>
        </row>
        <row r="96">
          <cell r="S96">
            <v>294979</v>
          </cell>
        </row>
        <row r="97">
          <cell r="S97">
            <v>42949</v>
          </cell>
        </row>
        <row r="347">
          <cell r="S347">
            <v>132000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7ADF-98A2-4D3F-BB5E-0C32D40041AE}">
  <sheetPr>
    <tabColor rgb="FF92D050"/>
    <pageSetUpPr fitToPage="1"/>
  </sheetPr>
  <dimension ref="A1:S29"/>
  <sheetViews>
    <sheetView tabSelected="1" workbookViewId="0">
      <selection activeCell="A30" sqref="A30"/>
    </sheetView>
  </sheetViews>
  <sheetFormatPr defaultColWidth="11.7109375" defaultRowHeight="15.75" x14ac:dyDescent="0.25"/>
  <cols>
    <col min="1" max="1" width="6.85546875" style="4" customWidth="1"/>
    <col min="2" max="2" width="33.42578125" style="4" customWidth="1"/>
    <col min="3" max="15" width="11.140625" style="4" customWidth="1"/>
    <col min="16" max="17" width="0" style="4" hidden="1" customWidth="1"/>
    <col min="18" max="18" width="11.7109375" style="4"/>
    <col min="19" max="19" width="12.7109375" style="4" bestFit="1" customWidth="1"/>
    <col min="20" max="256" width="11.7109375" style="4"/>
    <col min="257" max="257" width="6.85546875" style="4" customWidth="1"/>
    <col min="258" max="258" width="33.42578125" style="4" customWidth="1"/>
    <col min="259" max="271" width="11.140625" style="4" customWidth="1"/>
    <col min="272" max="273" width="0" style="4" hidden="1" customWidth="1"/>
    <col min="274" max="274" width="11.7109375" style="4"/>
    <col min="275" max="275" width="12.7109375" style="4" bestFit="1" customWidth="1"/>
    <col min="276" max="512" width="11.7109375" style="4"/>
    <col min="513" max="513" width="6.85546875" style="4" customWidth="1"/>
    <col min="514" max="514" width="33.42578125" style="4" customWidth="1"/>
    <col min="515" max="527" width="11.140625" style="4" customWidth="1"/>
    <col min="528" max="529" width="0" style="4" hidden="1" customWidth="1"/>
    <col min="530" max="530" width="11.7109375" style="4"/>
    <col min="531" max="531" width="12.7109375" style="4" bestFit="1" customWidth="1"/>
    <col min="532" max="768" width="11.7109375" style="4"/>
    <col min="769" max="769" width="6.85546875" style="4" customWidth="1"/>
    <col min="770" max="770" width="33.42578125" style="4" customWidth="1"/>
    <col min="771" max="783" width="11.140625" style="4" customWidth="1"/>
    <col min="784" max="785" width="0" style="4" hidden="1" customWidth="1"/>
    <col min="786" max="786" width="11.7109375" style="4"/>
    <col min="787" max="787" width="12.7109375" style="4" bestFit="1" customWidth="1"/>
    <col min="788" max="1024" width="11.7109375" style="4"/>
    <col min="1025" max="1025" width="6.85546875" style="4" customWidth="1"/>
    <col min="1026" max="1026" width="33.42578125" style="4" customWidth="1"/>
    <col min="1027" max="1039" width="11.140625" style="4" customWidth="1"/>
    <col min="1040" max="1041" width="0" style="4" hidden="1" customWidth="1"/>
    <col min="1042" max="1042" width="11.7109375" style="4"/>
    <col min="1043" max="1043" width="12.7109375" style="4" bestFit="1" customWidth="1"/>
    <col min="1044" max="1280" width="11.7109375" style="4"/>
    <col min="1281" max="1281" width="6.85546875" style="4" customWidth="1"/>
    <col min="1282" max="1282" width="33.42578125" style="4" customWidth="1"/>
    <col min="1283" max="1295" width="11.140625" style="4" customWidth="1"/>
    <col min="1296" max="1297" width="0" style="4" hidden="1" customWidth="1"/>
    <col min="1298" max="1298" width="11.7109375" style="4"/>
    <col min="1299" max="1299" width="12.7109375" style="4" bestFit="1" customWidth="1"/>
    <col min="1300" max="1536" width="11.7109375" style="4"/>
    <col min="1537" max="1537" width="6.85546875" style="4" customWidth="1"/>
    <col min="1538" max="1538" width="33.42578125" style="4" customWidth="1"/>
    <col min="1539" max="1551" width="11.140625" style="4" customWidth="1"/>
    <col min="1552" max="1553" width="0" style="4" hidden="1" customWidth="1"/>
    <col min="1554" max="1554" width="11.7109375" style="4"/>
    <col min="1555" max="1555" width="12.7109375" style="4" bestFit="1" customWidth="1"/>
    <col min="1556" max="1792" width="11.7109375" style="4"/>
    <col min="1793" max="1793" width="6.85546875" style="4" customWidth="1"/>
    <col min="1794" max="1794" width="33.42578125" style="4" customWidth="1"/>
    <col min="1795" max="1807" width="11.140625" style="4" customWidth="1"/>
    <col min="1808" max="1809" width="0" style="4" hidden="1" customWidth="1"/>
    <col min="1810" max="1810" width="11.7109375" style="4"/>
    <col min="1811" max="1811" width="12.7109375" style="4" bestFit="1" customWidth="1"/>
    <col min="1812" max="2048" width="11.7109375" style="4"/>
    <col min="2049" max="2049" width="6.85546875" style="4" customWidth="1"/>
    <col min="2050" max="2050" width="33.42578125" style="4" customWidth="1"/>
    <col min="2051" max="2063" width="11.140625" style="4" customWidth="1"/>
    <col min="2064" max="2065" width="0" style="4" hidden="1" customWidth="1"/>
    <col min="2066" max="2066" width="11.7109375" style="4"/>
    <col min="2067" max="2067" width="12.7109375" style="4" bestFit="1" customWidth="1"/>
    <col min="2068" max="2304" width="11.7109375" style="4"/>
    <col min="2305" max="2305" width="6.85546875" style="4" customWidth="1"/>
    <col min="2306" max="2306" width="33.42578125" style="4" customWidth="1"/>
    <col min="2307" max="2319" width="11.140625" style="4" customWidth="1"/>
    <col min="2320" max="2321" width="0" style="4" hidden="1" customWidth="1"/>
    <col min="2322" max="2322" width="11.7109375" style="4"/>
    <col min="2323" max="2323" width="12.7109375" style="4" bestFit="1" customWidth="1"/>
    <col min="2324" max="2560" width="11.7109375" style="4"/>
    <col min="2561" max="2561" width="6.85546875" style="4" customWidth="1"/>
    <col min="2562" max="2562" width="33.42578125" style="4" customWidth="1"/>
    <col min="2563" max="2575" width="11.140625" style="4" customWidth="1"/>
    <col min="2576" max="2577" width="0" style="4" hidden="1" customWidth="1"/>
    <col min="2578" max="2578" width="11.7109375" style="4"/>
    <col min="2579" max="2579" width="12.7109375" style="4" bestFit="1" customWidth="1"/>
    <col min="2580" max="2816" width="11.7109375" style="4"/>
    <col min="2817" max="2817" width="6.85546875" style="4" customWidth="1"/>
    <col min="2818" max="2818" width="33.42578125" style="4" customWidth="1"/>
    <col min="2819" max="2831" width="11.140625" style="4" customWidth="1"/>
    <col min="2832" max="2833" width="0" style="4" hidden="1" customWidth="1"/>
    <col min="2834" max="2834" width="11.7109375" style="4"/>
    <col min="2835" max="2835" width="12.7109375" style="4" bestFit="1" customWidth="1"/>
    <col min="2836" max="3072" width="11.7109375" style="4"/>
    <col min="3073" max="3073" width="6.85546875" style="4" customWidth="1"/>
    <col min="3074" max="3074" width="33.42578125" style="4" customWidth="1"/>
    <col min="3075" max="3087" width="11.140625" style="4" customWidth="1"/>
    <col min="3088" max="3089" width="0" style="4" hidden="1" customWidth="1"/>
    <col min="3090" max="3090" width="11.7109375" style="4"/>
    <col min="3091" max="3091" width="12.7109375" style="4" bestFit="1" customWidth="1"/>
    <col min="3092" max="3328" width="11.7109375" style="4"/>
    <col min="3329" max="3329" width="6.85546875" style="4" customWidth="1"/>
    <col min="3330" max="3330" width="33.42578125" style="4" customWidth="1"/>
    <col min="3331" max="3343" width="11.140625" style="4" customWidth="1"/>
    <col min="3344" max="3345" width="0" style="4" hidden="1" customWidth="1"/>
    <col min="3346" max="3346" width="11.7109375" style="4"/>
    <col min="3347" max="3347" width="12.7109375" style="4" bestFit="1" customWidth="1"/>
    <col min="3348" max="3584" width="11.7109375" style="4"/>
    <col min="3585" max="3585" width="6.85546875" style="4" customWidth="1"/>
    <col min="3586" max="3586" width="33.42578125" style="4" customWidth="1"/>
    <col min="3587" max="3599" width="11.140625" style="4" customWidth="1"/>
    <col min="3600" max="3601" width="0" style="4" hidden="1" customWidth="1"/>
    <col min="3602" max="3602" width="11.7109375" style="4"/>
    <col min="3603" max="3603" width="12.7109375" style="4" bestFit="1" customWidth="1"/>
    <col min="3604" max="3840" width="11.7109375" style="4"/>
    <col min="3841" max="3841" width="6.85546875" style="4" customWidth="1"/>
    <col min="3842" max="3842" width="33.42578125" style="4" customWidth="1"/>
    <col min="3843" max="3855" width="11.140625" style="4" customWidth="1"/>
    <col min="3856" max="3857" width="0" style="4" hidden="1" customWidth="1"/>
    <col min="3858" max="3858" width="11.7109375" style="4"/>
    <col min="3859" max="3859" width="12.7109375" style="4" bestFit="1" customWidth="1"/>
    <col min="3860" max="4096" width="11.7109375" style="4"/>
    <col min="4097" max="4097" width="6.85546875" style="4" customWidth="1"/>
    <col min="4098" max="4098" width="33.42578125" style="4" customWidth="1"/>
    <col min="4099" max="4111" width="11.140625" style="4" customWidth="1"/>
    <col min="4112" max="4113" width="0" style="4" hidden="1" customWidth="1"/>
    <col min="4114" max="4114" width="11.7109375" style="4"/>
    <col min="4115" max="4115" width="12.7109375" style="4" bestFit="1" customWidth="1"/>
    <col min="4116" max="4352" width="11.7109375" style="4"/>
    <col min="4353" max="4353" width="6.85546875" style="4" customWidth="1"/>
    <col min="4354" max="4354" width="33.42578125" style="4" customWidth="1"/>
    <col min="4355" max="4367" width="11.140625" style="4" customWidth="1"/>
    <col min="4368" max="4369" width="0" style="4" hidden="1" customWidth="1"/>
    <col min="4370" max="4370" width="11.7109375" style="4"/>
    <col min="4371" max="4371" width="12.7109375" style="4" bestFit="1" customWidth="1"/>
    <col min="4372" max="4608" width="11.7109375" style="4"/>
    <col min="4609" max="4609" width="6.85546875" style="4" customWidth="1"/>
    <col min="4610" max="4610" width="33.42578125" style="4" customWidth="1"/>
    <col min="4611" max="4623" width="11.140625" style="4" customWidth="1"/>
    <col min="4624" max="4625" width="0" style="4" hidden="1" customWidth="1"/>
    <col min="4626" max="4626" width="11.7109375" style="4"/>
    <col min="4627" max="4627" width="12.7109375" style="4" bestFit="1" customWidth="1"/>
    <col min="4628" max="4864" width="11.7109375" style="4"/>
    <col min="4865" max="4865" width="6.85546875" style="4" customWidth="1"/>
    <col min="4866" max="4866" width="33.42578125" style="4" customWidth="1"/>
    <col min="4867" max="4879" width="11.140625" style="4" customWidth="1"/>
    <col min="4880" max="4881" width="0" style="4" hidden="1" customWidth="1"/>
    <col min="4882" max="4882" width="11.7109375" style="4"/>
    <col min="4883" max="4883" width="12.7109375" style="4" bestFit="1" customWidth="1"/>
    <col min="4884" max="5120" width="11.7109375" style="4"/>
    <col min="5121" max="5121" width="6.85546875" style="4" customWidth="1"/>
    <col min="5122" max="5122" width="33.42578125" style="4" customWidth="1"/>
    <col min="5123" max="5135" width="11.140625" style="4" customWidth="1"/>
    <col min="5136" max="5137" width="0" style="4" hidden="1" customWidth="1"/>
    <col min="5138" max="5138" width="11.7109375" style="4"/>
    <col min="5139" max="5139" width="12.7109375" style="4" bestFit="1" customWidth="1"/>
    <col min="5140" max="5376" width="11.7109375" style="4"/>
    <col min="5377" max="5377" width="6.85546875" style="4" customWidth="1"/>
    <col min="5378" max="5378" width="33.42578125" style="4" customWidth="1"/>
    <col min="5379" max="5391" width="11.140625" style="4" customWidth="1"/>
    <col min="5392" max="5393" width="0" style="4" hidden="1" customWidth="1"/>
    <col min="5394" max="5394" width="11.7109375" style="4"/>
    <col min="5395" max="5395" width="12.7109375" style="4" bestFit="1" customWidth="1"/>
    <col min="5396" max="5632" width="11.7109375" style="4"/>
    <col min="5633" max="5633" width="6.85546875" style="4" customWidth="1"/>
    <col min="5634" max="5634" width="33.42578125" style="4" customWidth="1"/>
    <col min="5635" max="5647" width="11.140625" style="4" customWidth="1"/>
    <col min="5648" max="5649" width="0" style="4" hidden="1" customWidth="1"/>
    <col min="5650" max="5650" width="11.7109375" style="4"/>
    <col min="5651" max="5651" width="12.7109375" style="4" bestFit="1" customWidth="1"/>
    <col min="5652" max="5888" width="11.7109375" style="4"/>
    <col min="5889" max="5889" width="6.85546875" style="4" customWidth="1"/>
    <col min="5890" max="5890" width="33.42578125" style="4" customWidth="1"/>
    <col min="5891" max="5903" width="11.140625" style="4" customWidth="1"/>
    <col min="5904" max="5905" width="0" style="4" hidden="1" customWidth="1"/>
    <col min="5906" max="5906" width="11.7109375" style="4"/>
    <col min="5907" max="5907" width="12.7109375" style="4" bestFit="1" customWidth="1"/>
    <col min="5908" max="6144" width="11.7109375" style="4"/>
    <col min="6145" max="6145" width="6.85546875" style="4" customWidth="1"/>
    <col min="6146" max="6146" width="33.42578125" style="4" customWidth="1"/>
    <col min="6147" max="6159" width="11.140625" style="4" customWidth="1"/>
    <col min="6160" max="6161" width="0" style="4" hidden="1" customWidth="1"/>
    <col min="6162" max="6162" width="11.7109375" style="4"/>
    <col min="6163" max="6163" width="12.7109375" style="4" bestFit="1" customWidth="1"/>
    <col min="6164" max="6400" width="11.7109375" style="4"/>
    <col min="6401" max="6401" width="6.85546875" style="4" customWidth="1"/>
    <col min="6402" max="6402" width="33.42578125" style="4" customWidth="1"/>
    <col min="6403" max="6415" width="11.140625" style="4" customWidth="1"/>
    <col min="6416" max="6417" width="0" style="4" hidden="1" customWidth="1"/>
    <col min="6418" max="6418" width="11.7109375" style="4"/>
    <col min="6419" max="6419" width="12.7109375" style="4" bestFit="1" customWidth="1"/>
    <col min="6420" max="6656" width="11.7109375" style="4"/>
    <col min="6657" max="6657" width="6.85546875" style="4" customWidth="1"/>
    <col min="6658" max="6658" width="33.42578125" style="4" customWidth="1"/>
    <col min="6659" max="6671" width="11.140625" style="4" customWidth="1"/>
    <col min="6672" max="6673" width="0" style="4" hidden="1" customWidth="1"/>
    <col min="6674" max="6674" width="11.7109375" style="4"/>
    <col min="6675" max="6675" width="12.7109375" style="4" bestFit="1" customWidth="1"/>
    <col min="6676" max="6912" width="11.7109375" style="4"/>
    <col min="6913" max="6913" width="6.85546875" style="4" customWidth="1"/>
    <col min="6914" max="6914" width="33.42578125" style="4" customWidth="1"/>
    <col min="6915" max="6927" width="11.140625" style="4" customWidth="1"/>
    <col min="6928" max="6929" width="0" style="4" hidden="1" customWidth="1"/>
    <col min="6930" max="6930" width="11.7109375" style="4"/>
    <col min="6931" max="6931" width="12.7109375" style="4" bestFit="1" customWidth="1"/>
    <col min="6932" max="7168" width="11.7109375" style="4"/>
    <col min="7169" max="7169" width="6.85546875" style="4" customWidth="1"/>
    <col min="7170" max="7170" width="33.42578125" style="4" customWidth="1"/>
    <col min="7171" max="7183" width="11.140625" style="4" customWidth="1"/>
    <col min="7184" max="7185" width="0" style="4" hidden="1" customWidth="1"/>
    <col min="7186" max="7186" width="11.7109375" style="4"/>
    <col min="7187" max="7187" width="12.7109375" style="4" bestFit="1" customWidth="1"/>
    <col min="7188" max="7424" width="11.7109375" style="4"/>
    <col min="7425" max="7425" width="6.85546875" style="4" customWidth="1"/>
    <col min="7426" max="7426" width="33.42578125" style="4" customWidth="1"/>
    <col min="7427" max="7439" width="11.140625" style="4" customWidth="1"/>
    <col min="7440" max="7441" width="0" style="4" hidden="1" customWidth="1"/>
    <col min="7442" max="7442" width="11.7109375" style="4"/>
    <col min="7443" max="7443" width="12.7109375" style="4" bestFit="1" customWidth="1"/>
    <col min="7444" max="7680" width="11.7109375" style="4"/>
    <col min="7681" max="7681" width="6.85546875" style="4" customWidth="1"/>
    <col min="7682" max="7682" width="33.42578125" style="4" customWidth="1"/>
    <col min="7683" max="7695" width="11.140625" style="4" customWidth="1"/>
    <col min="7696" max="7697" width="0" style="4" hidden="1" customWidth="1"/>
    <col min="7698" max="7698" width="11.7109375" style="4"/>
    <col min="7699" max="7699" width="12.7109375" style="4" bestFit="1" customWidth="1"/>
    <col min="7700" max="7936" width="11.7109375" style="4"/>
    <col min="7937" max="7937" width="6.85546875" style="4" customWidth="1"/>
    <col min="7938" max="7938" width="33.42578125" style="4" customWidth="1"/>
    <col min="7939" max="7951" width="11.140625" style="4" customWidth="1"/>
    <col min="7952" max="7953" width="0" style="4" hidden="1" customWidth="1"/>
    <col min="7954" max="7954" width="11.7109375" style="4"/>
    <col min="7955" max="7955" width="12.7109375" style="4" bestFit="1" customWidth="1"/>
    <col min="7956" max="8192" width="11.7109375" style="4"/>
    <col min="8193" max="8193" width="6.85546875" style="4" customWidth="1"/>
    <col min="8194" max="8194" width="33.42578125" style="4" customWidth="1"/>
    <col min="8195" max="8207" width="11.140625" style="4" customWidth="1"/>
    <col min="8208" max="8209" width="0" style="4" hidden="1" customWidth="1"/>
    <col min="8210" max="8210" width="11.7109375" style="4"/>
    <col min="8211" max="8211" width="12.7109375" style="4" bestFit="1" customWidth="1"/>
    <col min="8212" max="8448" width="11.7109375" style="4"/>
    <col min="8449" max="8449" width="6.85546875" style="4" customWidth="1"/>
    <col min="8450" max="8450" width="33.42578125" style="4" customWidth="1"/>
    <col min="8451" max="8463" width="11.140625" style="4" customWidth="1"/>
    <col min="8464" max="8465" width="0" style="4" hidden="1" customWidth="1"/>
    <col min="8466" max="8466" width="11.7109375" style="4"/>
    <col min="8467" max="8467" width="12.7109375" style="4" bestFit="1" customWidth="1"/>
    <col min="8468" max="8704" width="11.7109375" style="4"/>
    <col min="8705" max="8705" width="6.85546875" style="4" customWidth="1"/>
    <col min="8706" max="8706" width="33.42578125" style="4" customWidth="1"/>
    <col min="8707" max="8719" width="11.140625" style="4" customWidth="1"/>
    <col min="8720" max="8721" width="0" style="4" hidden="1" customWidth="1"/>
    <col min="8722" max="8722" width="11.7109375" style="4"/>
    <col min="8723" max="8723" width="12.7109375" style="4" bestFit="1" customWidth="1"/>
    <col min="8724" max="8960" width="11.7109375" style="4"/>
    <col min="8961" max="8961" width="6.85546875" style="4" customWidth="1"/>
    <col min="8962" max="8962" width="33.42578125" style="4" customWidth="1"/>
    <col min="8963" max="8975" width="11.140625" style="4" customWidth="1"/>
    <col min="8976" max="8977" width="0" style="4" hidden="1" customWidth="1"/>
    <col min="8978" max="8978" width="11.7109375" style="4"/>
    <col min="8979" max="8979" width="12.7109375" style="4" bestFit="1" customWidth="1"/>
    <col min="8980" max="9216" width="11.7109375" style="4"/>
    <col min="9217" max="9217" width="6.85546875" style="4" customWidth="1"/>
    <col min="9218" max="9218" width="33.42578125" style="4" customWidth="1"/>
    <col min="9219" max="9231" width="11.140625" style="4" customWidth="1"/>
    <col min="9232" max="9233" width="0" style="4" hidden="1" customWidth="1"/>
    <col min="9234" max="9234" width="11.7109375" style="4"/>
    <col min="9235" max="9235" width="12.7109375" style="4" bestFit="1" customWidth="1"/>
    <col min="9236" max="9472" width="11.7109375" style="4"/>
    <col min="9473" max="9473" width="6.85546875" style="4" customWidth="1"/>
    <col min="9474" max="9474" width="33.42578125" style="4" customWidth="1"/>
    <col min="9475" max="9487" width="11.140625" style="4" customWidth="1"/>
    <col min="9488" max="9489" width="0" style="4" hidden="1" customWidth="1"/>
    <col min="9490" max="9490" width="11.7109375" style="4"/>
    <col min="9491" max="9491" width="12.7109375" style="4" bestFit="1" customWidth="1"/>
    <col min="9492" max="9728" width="11.7109375" style="4"/>
    <col min="9729" max="9729" width="6.85546875" style="4" customWidth="1"/>
    <col min="9730" max="9730" width="33.42578125" style="4" customWidth="1"/>
    <col min="9731" max="9743" width="11.140625" style="4" customWidth="1"/>
    <col min="9744" max="9745" width="0" style="4" hidden="1" customWidth="1"/>
    <col min="9746" max="9746" width="11.7109375" style="4"/>
    <col min="9747" max="9747" width="12.7109375" style="4" bestFit="1" customWidth="1"/>
    <col min="9748" max="9984" width="11.7109375" style="4"/>
    <col min="9985" max="9985" width="6.85546875" style="4" customWidth="1"/>
    <col min="9986" max="9986" width="33.42578125" style="4" customWidth="1"/>
    <col min="9987" max="9999" width="11.140625" style="4" customWidth="1"/>
    <col min="10000" max="10001" width="0" style="4" hidden="1" customWidth="1"/>
    <col min="10002" max="10002" width="11.7109375" style="4"/>
    <col min="10003" max="10003" width="12.7109375" style="4" bestFit="1" customWidth="1"/>
    <col min="10004" max="10240" width="11.7109375" style="4"/>
    <col min="10241" max="10241" width="6.85546875" style="4" customWidth="1"/>
    <col min="10242" max="10242" width="33.42578125" style="4" customWidth="1"/>
    <col min="10243" max="10255" width="11.140625" style="4" customWidth="1"/>
    <col min="10256" max="10257" width="0" style="4" hidden="1" customWidth="1"/>
    <col min="10258" max="10258" width="11.7109375" style="4"/>
    <col min="10259" max="10259" width="12.7109375" style="4" bestFit="1" customWidth="1"/>
    <col min="10260" max="10496" width="11.7109375" style="4"/>
    <col min="10497" max="10497" width="6.85546875" style="4" customWidth="1"/>
    <col min="10498" max="10498" width="33.42578125" style="4" customWidth="1"/>
    <col min="10499" max="10511" width="11.140625" style="4" customWidth="1"/>
    <col min="10512" max="10513" width="0" style="4" hidden="1" customWidth="1"/>
    <col min="10514" max="10514" width="11.7109375" style="4"/>
    <col min="10515" max="10515" width="12.7109375" style="4" bestFit="1" customWidth="1"/>
    <col min="10516" max="10752" width="11.7109375" style="4"/>
    <col min="10753" max="10753" width="6.85546875" style="4" customWidth="1"/>
    <col min="10754" max="10754" width="33.42578125" style="4" customWidth="1"/>
    <col min="10755" max="10767" width="11.140625" style="4" customWidth="1"/>
    <col min="10768" max="10769" width="0" style="4" hidden="1" customWidth="1"/>
    <col min="10770" max="10770" width="11.7109375" style="4"/>
    <col min="10771" max="10771" width="12.7109375" style="4" bestFit="1" customWidth="1"/>
    <col min="10772" max="11008" width="11.7109375" style="4"/>
    <col min="11009" max="11009" width="6.85546875" style="4" customWidth="1"/>
    <col min="11010" max="11010" width="33.42578125" style="4" customWidth="1"/>
    <col min="11011" max="11023" width="11.140625" style="4" customWidth="1"/>
    <col min="11024" max="11025" width="0" style="4" hidden="1" customWidth="1"/>
    <col min="11026" max="11026" width="11.7109375" style="4"/>
    <col min="11027" max="11027" width="12.7109375" style="4" bestFit="1" customWidth="1"/>
    <col min="11028" max="11264" width="11.7109375" style="4"/>
    <col min="11265" max="11265" width="6.85546875" style="4" customWidth="1"/>
    <col min="11266" max="11266" width="33.42578125" style="4" customWidth="1"/>
    <col min="11267" max="11279" width="11.140625" style="4" customWidth="1"/>
    <col min="11280" max="11281" width="0" style="4" hidden="1" customWidth="1"/>
    <col min="11282" max="11282" width="11.7109375" style="4"/>
    <col min="11283" max="11283" width="12.7109375" style="4" bestFit="1" customWidth="1"/>
    <col min="11284" max="11520" width="11.7109375" style="4"/>
    <col min="11521" max="11521" width="6.85546875" style="4" customWidth="1"/>
    <col min="11522" max="11522" width="33.42578125" style="4" customWidth="1"/>
    <col min="11523" max="11535" width="11.140625" style="4" customWidth="1"/>
    <col min="11536" max="11537" width="0" style="4" hidden="1" customWidth="1"/>
    <col min="11538" max="11538" width="11.7109375" style="4"/>
    <col min="11539" max="11539" width="12.7109375" style="4" bestFit="1" customWidth="1"/>
    <col min="11540" max="11776" width="11.7109375" style="4"/>
    <col min="11777" max="11777" width="6.85546875" style="4" customWidth="1"/>
    <col min="11778" max="11778" width="33.42578125" style="4" customWidth="1"/>
    <col min="11779" max="11791" width="11.140625" style="4" customWidth="1"/>
    <col min="11792" max="11793" width="0" style="4" hidden="1" customWidth="1"/>
    <col min="11794" max="11794" width="11.7109375" style="4"/>
    <col min="11795" max="11795" width="12.7109375" style="4" bestFit="1" customWidth="1"/>
    <col min="11796" max="12032" width="11.7109375" style="4"/>
    <col min="12033" max="12033" width="6.85546875" style="4" customWidth="1"/>
    <col min="12034" max="12034" width="33.42578125" style="4" customWidth="1"/>
    <col min="12035" max="12047" width="11.140625" style="4" customWidth="1"/>
    <col min="12048" max="12049" width="0" style="4" hidden="1" customWidth="1"/>
    <col min="12050" max="12050" width="11.7109375" style="4"/>
    <col min="12051" max="12051" width="12.7109375" style="4" bestFit="1" customWidth="1"/>
    <col min="12052" max="12288" width="11.7109375" style="4"/>
    <col min="12289" max="12289" width="6.85546875" style="4" customWidth="1"/>
    <col min="12290" max="12290" width="33.42578125" style="4" customWidth="1"/>
    <col min="12291" max="12303" width="11.140625" style="4" customWidth="1"/>
    <col min="12304" max="12305" width="0" style="4" hidden="1" customWidth="1"/>
    <col min="12306" max="12306" width="11.7109375" style="4"/>
    <col min="12307" max="12307" width="12.7109375" style="4" bestFit="1" customWidth="1"/>
    <col min="12308" max="12544" width="11.7109375" style="4"/>
    <col min="12545" max="12545" width="6.85546875" style="4" customWidth="1"/>
    <col min="12546" max="12546" width="33.42578125" style="4" customWidth="1"/>
    <col min="12547" max="12559" width="11.140625" style="4" customWidth="1"/>
    <col min="12560" max="12561" width="0" style="4" hidden="1" customWidth="1"/>
    <col min="12562" max="12562" width="11.7109375" style="4"/>
    <col min="12563" max="12563" width="12.7109375" style="4" bestFit="1" customWidth="1"/>
    <col min="12564" max="12800" width="11.7109375" style="4"/>
    <col min="12801" max="12801" width="6.85546875" style="4" customWidth="1"/>
    <col min="12802" max="12802" width="33.42578125" style="4" customWidth="1"/>
    <col min="12803" max="12815" width="11.140625" style="4" customWidth="1"/>
    <col min="12816" max="12817" width="0" style="4" hidden="1" customWidth="1"/>
    <col min="12818" max="12818" width="11.7109375" style="4"/>
    <col min="12819" max="12819" width="12.7109375" style="4" bestFit="1" customWidth="1"/>
    <col min="12820" max="13056" width="11.7109375" style="4"/>
    <col min="13057" max="13057" width="6.85546875" style="4" customWidth="1"/>
    <col min="13058" max="13058" width="33.42578125" style="4" customWidth="1"/>
    <col min="13059" max="13071" width="11.140625" style="4" customWidth="1"/>
    <col min="13072" max="13073" width="0" style="4" hidden="1" customWidth="1"/>
    <col min="13074" max="13074" width="11.7109375" style="4"/>
    <col min="13075" max="13075" width="12.7109375" style="4" bestFit="1" customWidth="1"/>
    <col min="13076" max="13312" width="11.7109375" style="4"/>
    <col min="13313" max="13313" width="6.85546875" style="4" customWidth="1"/>
    <col min="13314" max="13314" width="33.42578125" style="4" customWidth="1"/>
    <col min="13315" max="13327" width="11.140625" style="4" customWidth="1"/>
    <col min="13328" max="13329" width="0" style="4" hidden="1" customWidth="1"/>
    <col min="13330" max="13330" width="11.7109375" style="4"/>
    <col min="13331" max="13331" width="12.7109375" style="4" bestFit="1" customWidth="1"/>
    <col min="13332" max="13568" width="11.7109375" style="4"/>
    <col min="13569" max="13569" width="6.85546875" style="4" customWidth="1"/>
    <col min="13570" max="13570" width="33.42578125" style="4" customWidth="1"/>
    <col min="13571" max="13583" width="11.140625" style="4" customWidth="1"/>
    <col min="13584" max="13585" width="0" style="4" hidden="1" customWidth="1"/>
    <col min="13586" max="13586" width="11.7109375" style="4"/>
    <col min="13587" max="13587" width="12.7109375" style="4" bestFit="1" customWidth="1"/>
    <col min="13588" max="13824" width="11.7109375" style="4"/>
    <col min="13825" max="13825" width="6.85546875" style="4" customWidth="1"/>
    <col min="13826" max="13826" width="33.42578125" style="4" customWidth="1"/>
    <col min="13827" max="13839" width="11.140625" style="4" customWidth="1"/>
    <col min="13840" max="13841" width="0" style="4" hidden="1" customWidth="1"/>
    <col min="13842" max="13842" width="11.7109375" style="4"/>
    <col min="13843" max="13843" width="12.7109375" style="4" bestFit="1" customWidth="1"/>
    <col min="13844" max="14080" width="11.7109375" style="4"/>
    <col min="14081" max="14081" width="6.85546875" style="4" customWidth="1"/>
    <col min="14082" max="14082" width="33.42578125" style="4" customWidth="1"/>
    <col min="14083" max="14095" width="11.140625" style="4" customWidth="1"/>
    <col min="14096" max="14097" width="0" style="4" hidden="1" customWidth="1"/>
    <col min="14098" max="14098" width="11.7109375" style="4"/>
    <col min="14099" max="14099" width="12.7109375" style="4" bestFit="1" customWidth="1"/>
    <col min="14100" max="14336" width="11.7109375" style="4"/>
    <col min="14337" max="14337" width="6.85546875" style="4" customWidth="1"/>
    <col min="14338" max="14338" width="33.42578125" style="4" customWidth="1"/>
    <col min="14339" max="14351" width="11.140625" style="4" customWidth="1"/>
    <col min="14352" max="14353" width="0" style="4" hidden="1" customWidth="1"/>
    <col min="14354" max="14354" width="11.7109375" style="4"/>
    <col min="14355" max="14355" width="12.7109375" style="4" bestFit="1" customWidth="1"/>
    <col min="14356" max="14592" width="11.7109375" style="4"/>
    <col min="14593" max="14593" width="6.85546875" style="4" customWidth="1"/>
    <col min="14594" max="14594" width="33.42578125" style="4" customWidth="1"/>
    <col min="14595" max="14607" width="11.140625" style="4" customWidth="1"/>
    <col min="14608" max="14609" width="0" style="4" hidden="1" customWidth="1"/>
    <col min="14610" max="14610" width="11.7109375" style="4"/>
    <col min="14611" max="14611" width="12.7109375" style="4" bestFit="1" customWidth="1"/>
    <col min="14612" max="14848" width="11.7109375" style="4"/>
    <col min="14849" max="14849" width="6.85546875" style="4" customWidth="1"/>
    <col min="14850" max="14850" width="33.42578125" style="4" customWidth="1"/>
    <col min="14851" max="14863" width="11.140625" style="4" customWidth="1"/>
    <col min="14864" max="14865" width="0" style="4" hidden="1" customWidth="1"/>
    <col min="14866" max="14866" width="11.7109375" style="4"/>
    <col min="14867" max="14867" width="12.7109375" style="4" bestFit="1" customWidth="1"/>
    <col min="14868" max="15104" width="11.7109375" style="4"/>
    <col min="15105" max="15105" width="6.85546875" style="4" customWidth="1"/>
    <col min="15106" max="15106" width="33.42578125" style="4" customWidth="1"/>
    <col min="15107" max="15119" width="11.140625" style="4" customWidth="1"/>
    <col min="15120" max="15121" width="0" style="4" hidden="1" customWidth="1"/>
    <col min="15122" max="15122" width="11.7109375" style="4"/>
    <col min="15123" max="15123" width="12.7109375" style="4" bestFit="1" customWidth="1"/>
    <col min="15124" max="15360" width="11.7109375" style="4"/>
    <col min="15361" max="15361" width="6.85546875" style="4" customWidth="1"/>
    <col min="15362" max="15362" width="33.42578125" style="4" customWidth="1"/>
    <col min="15363" max="15375" width="11.140625" style="4" customWidth="1"/>
    <col min="15376" max="15377" width="0" style="4" hidden="1" customWidth="1"/>
    <col min="15378" max="15378" width="11.7109375" style="4"/>
    <col min="15379" max="15379" width="12.7109375" style="4" bestFit="1" customWidth="1"/>
    <col min="15380" max="15616" width="11.7109375" style="4"/>
    <col min="15617" max="15617" width="6.85546875" style="4" customWidth="1"/>
    <col min="15618" max="15618" width="33.42578125" style="4" customWidth="1"/>
    <col min="15619" max="15631" width="11.140625" style="4" customWidth="1"/>
    <col min="15632" max="15633" width="0" style="4" hidden="1" customWidth="1"/>
    <col min="15634" max="15634" width="11.7109375" style="4"/>
    <col min="15635" max="15635" width="12.7109375" style="4" bestFit="1" customWidth="1"/>
    <col min="15636" max="15872" width="11.7109375" style="4"/>
    <col min="15873" max="15873" width="6.85546875" style="4" customWidth="1"/>
    <col min="15874" max="15874" width="33.42578125" style="4" customWidth="1"/>
    <col min="15875" max="15887" width="11.140625" style="4" customWidth="1"/>
    <col min="15888" max="15889" width="0" style="4" hidden="1" customWidth="1"/>
    <col min="15890" max="15890" width="11.7109375" style="4"/>
    <col min="15891" max="15891" width="12.7109375" style="4" bestFit="1" customWidth="1"/>
    <col min="15892" max="16128" width="11.7109375" style="4"/>
    <col min="16129" max="16129" width="6.85546875" style="4" customWidth="1"/>
    <col min="16130" max="16130" width="33.42578125" style="4" customWidth="1"/>
    <col min="16131" max="16143" width="11.140625" style="4" customWidth="1"/>
    <col min="16144" max="16145" width="0" style="4" hidden="1" customWidth="1"/>
    <col min="16146" max="16146" width="11.7109375" style="4"/>
    <col min="16147" max="16147" width="12.7109375" style="4" bestFit="1" customWidth="1"/>
    <col min="16148" max="16384" width="11.7109375" style="4"/>
  </cols>
  <sheetData>
    <row r="1" spans="1:19" s="2" customFormat="1" ht="27.75" customHeight="1" x14ac:dyDescent="0.25">
      <c r="A1" s="1" t="s">
        <v>0</v>
      </c>
      <c r="B1" s="1"/>
      <c r="C1" s="1"/>
      <c r="D1" s="1"/>
      <c r="E1" s="1"/>
      <c r="F1" s="1"/>
      <c r="G1" s="1"/>
      <c r="H1" s="1"/>
      <c r="I1" s="1"/>
      <c r="J1" s="1"/>
      <c r="K1" s="1"/>
      <c r="L1" s="1"/>
      <c r="M1" s="1"/>
      <c r="N1" s="1"/>
      <c r="O1" s="1"/>
    </row>
    <row r="2" spans="1:19" x14ac:dyDescent="0.25">
      <c r="A2" s="3" t="s">
        <v>1</v>
      </c>
      <c r="B2" s="3"/>
      <c r="C2" s="3"/>
      <c r="D2" s="3"/>
      <c r="E2" s="3"/>
      <c r="F2" s="3"/>
      <c r="G2" s="3"/>
      <c r="H2" s="3"/>
      <c r="I2" s="3"/>
      <c r="J2" s="3"/>
      <c r="K2" s="3"/>
      <c r="L2" s="3"/>
      <c r="M2" s="3"/>
      <c r="N2" s="3"/>
      <c r="O2" s="3"/>
    </row>
    <row r="3" spans="1:19" ht="15.75" customHeight="1" x14ac:dyDescent="0.25">
      <c r="A3" s="5" t="s">
        <v>2</v>
      </c>
      <c r="B3" s="5"/>
      <c r="C3" s="5"/>
      <c r="D3" s="5"/>
      <c r="E3" s="5"/>
      <c r="F3" s="5"/>
      <c r="G3" s="5"/>
      <c r="H3" s="5"/>
      <c r="I3" s="5"/>
      <c r="J3" s="5"/>
      <c r="K3" s="5"/>
      <c r="L3" s="5"/>
      <c r="M3" s="5"/>
      <c r="N3" s="5"/>
      <c r="O3" s="5"/>
    </row>
    <row r="4" spans="1:19" ht="15.75" customHeight="1" x14ac:dyDescent="0.25">
      <c r="A4" s="5" t="s">
        <v>3</v>
      </c>
      <c r="B4" s="5"/>
      <c r="C4" s="5"/>
      <c r="D4" s="5"/>
      <c r="E4" s="5"/>
      <c r="F4" s="5"/>
      <c r="G4" s="5"/>
      <c r="H4" s="5"/>
      <c r="I4" s="5"/>
      <c r="J4" s="5"/>
      <c r="K4" s="5"/>
      <c r="L4" s="5"/>
      <c r="M4" s="5"/>
      <c r="N4" s="5"/>
      <c r="O4" s="5"/>
    </row>
    <row r="5" spans="1:19" ht="28.9" customHeight="1" x14ac:dyDescent="0.25">
      <c r="A5" s="6"/>
      <c r="B5" s="6"/>
      <c r="C5" s="6"/>
      <c r="D5" s="6"/>
      <c r="E5" s="6"/>
      <c r="F5" s="6"/>
      <c r="G5" s="6"/>
      <c r="H5" s="6"/>
      <c r="I5" s="6"/>
      <c r="O5" s="7" t="s">
        <v>4</v>
      </c>
    </row>
    <row r="6" spans="1:19" s="9" customFormat="1" ht="21.6" customHeight="1" x14ac:dyDescent="0.2">
      <c r="A6" s="8" t="s">
        <v>5</v>
      </c>
      <c r="B6" s="8" t="s">
        <v>6</v>
      </c>
      <c r="C6" s="8" t="s">
        <v>7</v>
      </c>
      <c r="D6" s="8" t="s">
        <v>8</v>
      </c>
      <c r="E6" s="8"/>
      <c r="F6" s="8"/>
      <c r="G6" s="8"/>
      <c r="H6" s="8"/>
      <c r="I6" s="8"/>
      <c r="J6" s="8"/>
      <c r="K6" s="8"/>
      <c r="L6" s="8"/>
      <c r="M6" s="8"/>
      <c r="N6" s="8"/>
      <c r="O6" s="8"/>
    </row>
    <row r="7" spans="1:19" s="9" customFormat="1" ht="27.75" customHeight="1" x14ac:dyDescent="0.2">
      <c r="A7" s="8"/>
      <c r="B7" s="8"/>
      <c r="C7" s="8"/>
      <c r="D7" s="8" t="s">
        <v>9</v>
      </c>
      <c r="E7" s="8" t="s">
        <v>10</v>
      </c>
      <c r="F7" s="8" t="s">
        <v>11</v>
      </c>
      <c r="G7" s="8" t="s">
        <v>12</v>
      </c>
      <c r="H7" s="10" t="s">
        <v>13</v>
      </c>
      <c r="I7" s="8" t="s">
        <v>14</v>
      </c>
      <c r="J7" s="8" t="s">
        <v>15</v>
      </c>
      <c r="K7" s="8" t="s">
        <v>16</v>
      </c>
      <c r="L7" s="8" t="s">
        <v>17</v>
      </c>
      <c r="M7" s="8"/>
      <c r="N7" s="8" t="s">
        <v>18</v>
      </c>
      <c r="O7" s="10" t="s">
        <v>19</v>
      </c>
    </row>
    <row r="8" spans="1:19" s="12" customFormat="1" ht="127.15" customHeight="1" x14ac:dyDescent="0.25">
      <c r="A8" s="8"/>
      <c r="B8" s="8"/>
      <c r="C8" s="8"/>
      <c r="D8" s="8"/>
      <c r="E8" s="8"/>
      <c r="F8" s="8"/>
      <c r="G8" s="8"/>
      <c r="H8" s="10"/>
      <c r="I8" s="8"/>
      <c r="J8" s="8"/>
      <c r="K8" s="8"/>
      <c r="L8" s="11" t="s">
        <v>20</v>
      </c>
      <c r="M8" s="11" t="s">
        <v>21</v>
      </c>
      <c r="N8" s="8"/>
      <c r="O8" s="10"/>
    </row>
    <row r="9" spans="1:19" s="16" customFormat="1" ht="28.9" customHeight="1" x14ac:dyDescent="0.25">
      <c r="A9" s="13"/>
      <c r="B9" s="14" t="s">
        <v>7</v>
      </c>
      <c r="C9" s="15">
        <f t="shared" ref="C9:O9" si="0">C10+C24</f>
        <v>6261071</v>
      </c>
      <c r="D9" s="15">
        <f t="shared" si="0"/>
        <v>220546</v>
      </c>
      <c r="E9" s="15">
        <f t="shared" si="0"/>
        <v>0</v>
      </c>
      <c r="F9" s="15">
        <f t="shared" si="0"/>
        <v>952681</v>
      </c>
      <c r="G9" s="15">
        <f t="shared" si="0"/>
        <v>301630</v>
      </c>
      <c r="H9" s="15">
        <f t="shared" si="0"/>
        <v>27000</v>
      </c>
      <c r="I9" s="15">
        <f t="shared" si="0"/>
        <v>27200</v>
      </c>
      <c r="J9" s="15">
        <f t="shared" si="0"/>
        <v>30900</v>
      </c>
      <c r="K9" s="15">
        <f t="shared" si="0"/>
        <v>1074291</v>
      </c>
      <c r="L9" s="15">
        <f t="shared" si="0"/>
        <v>2803223</v>
      </c>
      <c r="M9" s="15">
        <f t="shared" si="0"/>
        <v>804600</v>
      </c>
      <c r="N9" s="15">
        <f t="shared" si="0"/>
        <v>0</v>
      </c>
      <c r="O9" s="15">
        <f t="shared" si="0"/>
        <v>19000</v>
      </c>
    </row>
    <row r="10" spans="1:19" s="16" customFormat="1" ht="28.9" customHeight="1" x14ac:dyDescent="0.25">
      <c r="A10" s="17" t="s">
        <v>22</v>
      </c>
      <c r="B10" s="18" t="s">
        <v>23</v>
      </c>
      <c r="C10" s="19">
        <f t="shared" ref="C10:O10" si="1">SUM(C11:C23)</f>
        <v>5336499</v>
      </c>
      <c r="D10" s="19">
        <f t="shared" si="1"/>
        <v>88546</v>
      </c>
      <c r="E10" s="19">
        <f t="shared" si="1"/>
        <v>0</v>
      </c>
      <c r="F10" s="19">
        <f t="shared" si="1"/>
        <v>952681</v>
      </c>
      <c r="G10" s="19">
        <f t="shared" si="1"/>
        <v>301630</v>
      </c>
      <c r="H10" s="19">
        <f t="shared" si="1"/>
        <v>27000</v>
      </c>
      <c r="I10" s="19">
        <f t="shared" si="1"/>
        <v>27200</v>
      </c>
      <c r="J10" s="19">
        <f t="shared" si="1"/>
        <v>30900</v>
      </c>
      <c r="K10" s="19">
        <f t="shared" si="1"/>
        <v>281719</v>
      </c>
      <c r="L10" s="19">
        <f t="shared" si="1"/>
        <v>2803223</v>
      </c>
      <c r="M10" s="19">
        <f t="shared" si="1"/>
        <v>804600</v>
      </c>
      <c r="N10" s="19">
        <f t="shared" si="1"/>
        <v>0</v>
      </c>
      <c r="O10" s="19">
        <f t="shared" si="1"/>
        <v>19000</v>
      </c>
      <c r="S10" s="20"/>
    </row>
    <row r="11" spans="1:19" ht="23.25" customHeight="1" x14ac:dyDescent="0.25">
      <c r="A11" s="21">
        <v>1</v>
      </c>
      <c r="B11" s="22" t="s">
        <v>24</v>
      </c>
      <c r="C11" s="23">
        <f t="shared" ref="C11:C29" si="2">SUM(D11:O11)</f>
        <v>1419615</v>
      </c>
      <c r="D11" s="23">
        <f>'[1]45CK'!S50+'[1]45CK'!S54</f>
        <v>41510</v>
      </c>
      <c r="E11" s="23"/>
      <c r="F11" s="23">
        <f>'[1]45CK'!S35+'[1]45CK'!S51+'[1]45CK'!S52+'[1]45CK'!S53</f>
        <v>952681</v>
      </c>
      <c r="G11" s="23"/>
      <c r="H11" s="23">
        <f>'[1]45CK'!S39</f>
        <v>27000</v>
      </c>
      <c r="I11" s="23"/>
      <c r="J11" s="23">
        <v>20900</v>
      </c>
      <c r="K11" s="23">
        <v>222919</v>
      </c>
      <c r="L11" s="23">
        <f>'[1]45CK'!S65+'[1]45CK'!S66+'[1]45CK'!S67+'[1]45CK'!S70+'[1]45CK'!S38+'[1]45CK'!S37+'[1]45CK'!S36+'[1]45CK'!S34+'[1]45CK'!S33</f>
        <v>135605</v>
      </c>
      <c r="M11" s="23"/>
      <c r="N11" s="23"/>
      <c r="O11" s="23">
        <v>19000</v>
      </c>
      <c r="P11" s="4">
        <v>1419615</v>
      </c>
      <c r="Q11" s="24">
        <f t="shared" ref="Q11:Q29" si="3">C11-P11</f>
        <v>0</v>
      </c>
    </row>
    <row r="12" spans="1:19" ht="30" customHeight="1" x14ac:dyDescent="0.25">
      <c r="A12" s="21">
        <v>2</v>
      </c>
      <c r="B12" s="22" t="s">
        <v>25</v>
      </c>
      <c r="C12" s="23">
        <f t="shared" si="2"/>
        <v>3263034</v>
      </c>
      <c r="D12" s="23"/>
      <c r="E12" s="23"/>
      <c r="F12" s="23"/>
      <c r="G12" s="23"/>
      <c r="H12" s="23"/>
      <c r="I12" s="23"/>
      <c r="J12" s="23"/>
      <c r="K12" s="23"/>
      <c r="L12" s="23">
        <f>2607497-80000</f>
        <v>2527497</v>
      </c>
      <c r="M12" s="23">
        <f>'[1]45CK'!S97+'[1]45CK'!S96+'[1]45CK'!S84+'[1]45CK'!S85+'[1]45CK'!S83+'[1]45CK'!S78+'[1]45CK'!S76+'[1]45CK'!S77+80000</f>
        <v>735537</v>
      </c>
      <c r="N12" s="23"/>
      <c r="O12" s="23"/>
      <c r="P12" s="4">
        <v>3263034</v>
      </c>
      <c r="Q12" s="24">
        <f t="shared" si="3"/>
        <v>0</v>
      </c>
    </row>
    <row r="13" spans="1:19" x14ac:dyDescent="0.25">
      <c r="A13" s="21">
        <v>3</v>
      </c>
      <c r="B13" s="22" t="s">
        <v>26</v>
      </c>
      <c r="C13" s="23">
        <f t="shared" si="2"/>
        <v>300</v>
      </c>
      <c r="D13" s="23"/>
      <c r="E13" s="23"/>
      <c r="F13" s="23"/>
      <c r="G13" s="23"/>
      <c r="H13" s="23"/>
      <c r="I13" s="23"/>
      <c r="J13" s="23"/>
      <c r="K13" s="23">
        <v>300</v>
      </c>
      <c r="L13" s="23"/>
      <c r="M13" s="23"/>
      <c r="N13" s="23"/>
      <c r="O13" s="23"/>
      <c r="P13" s="4">
        <v>300</v>
      </c>
      <c r="Q13" s="24">
        <f t="shared" si="3"/>
        <v>0</v>
      </c>
    </row>
    <row r="14" spans="1:19" ht="20.25" customHeight="1" x14ac:dyDescent="0.25">
      <c r="A14" s="21">
        <v>4</v>
      </c>
      <c r="B14" s="22" t="s">
        <v>27</v>
      </c>
      <c r="C14" s="23">
        <f t="shared" si="2"/>
        <v>141121</v>
      </c>
      <c r="D14" s="23"/>
      <c r="E14" s="23"/>
      <c r="F14" s="23"/>
      <c r="G14" s="23"/>
      <c r="H14" s="23"/>
      <c r="I14" s="23"/>
      <c r="J14" s="23"/>
      <c r="K14" s="23">
        <v>1000</v>
      </c>
      <c r="L14" s="23">
        <v>140121</v>
      </c>
      <c r="M14" s="23"/>
      <c r="N14" s="23"/>
      <c r="O14" s="23"/>
      <c r="P14" s="4">
        <v>141121</v>
      </c>
      <c r="Q14" s="24">
        <f t="shared" si="3"/>
        <v>0</v>
      </c>
    </row>
    <row r="15" spans="1:19" ht="31.5" x14ac:dyDescent="0.25">
      <c r="A15" s="21">
        <v>5</v>
      </c>
      <c r="B15" s="22" t="s">
        <v>28</v>
      </c>
      <c r="C15" s="23">
        <f t="shared" si="2"/>
        <v>55093</v>
      </c>
      <c r="D15" s="23"/>
      <c r="E15" s="23"/>
      <c r="F15" s="23"/>
      <c r="G15" s="23"/>
      <c r="H15" s="23"/>
      <c r="I15" s="23"/>
      <c r="J15" s="23"/>
      <c r="K15" s="23"/>
      <c r="L15" s="23"/>
      <c r="M15" s="23">
        <v>55093</v>
      </c>
      <c r="N15" s="23"/>
      <c r="O15" s="23"/>
      <c r="P15" s="4">
        <v>55093</v>
      </c>
      <c r="Q15" s="24">
        <f t="shared" si="3"/>
        <v>0</v>
      </c>
    </row>
    <row r="16" spans="1:19" x14ac:dyDescent="0.25">
      <c r="A16" s="21">
        <v>6</v>
      </c>
      <c r="B16" s="22" t="s">
        <v>29</v>
      </c>
      <c r="C16" s="23">
        <f t="shared" si="2"/>
        <v>301630</v>
      </c>
      <c r="D16" s="23"/>
      <c r="E16" s="23"/>
      <c r="F16" s="23"/>
      <c r="G16" s="23">
        <v>301630</v>
      </c>
      <c r="H16" s="23"/>
      <c r="I16" s="23"/>
      <c r="J16" s="23"/>
      <c r="K16" s="23"/>
      <c r="L16" s="23"/>
      <c r="M16" s="23"/>
      <c r="N16" s="23"/>
      <c r="O16" s="23"/>
      <c r="P16" s="4">
        <v>301630</v>
      </c>
      <c r="Q16" s="24">
        <f t="shared" si="3"/>
        <v>0</v>
      </c>
    </row>
    <row r="17" spans="1:17" ht="32.25" customHeight="1" x14ac:dyDescent="0.25">
      <c r="A17" s="21">
        <v>7</v>
      </c>
      <c r="B17" s="22" t="s">
        <v>30</v>
      </c>
      <c r="C17" s="23">
        <f t="shared" si="2"/>
        <v>6970</v>
      </c>
      <c r="D17" s="23"/>
      <c r="E17" s="23"/>
      <c r="F17" s="23"/>
      <c r="G17" s="23"/>
      <c r="H17" s="23"/>
      <c r="I17" s="23"/>
      <c r="J17" s="23"/>
      <c r="K17" s="23"/>
      <c r="L17" s="23"/>
      <c r="M17" s="23">
        <v>6970</v>
      </c>
      <c r="N17" s="23"/>
      <c r="O17" s="23"/>
      <c r="P17" s="4">
        <v>6970</v>
      </c>
      <c r="Q17" s="24">
        <f t="shared" si="3"/>
        <v>0</v>
      </c>
    </row>
    <row r="18" spans="1:17" ht="27" customHeight="1" x14ac:dyDescent="0.25">
      <c r="A18" s="21">
        <v>8</v>
      </c>
      <c r="B18" s="22" t="s">
        <v>31</v>
      </c>
      <c r="C18" s="23">
        <f t="shared" si="2"/>
        <v>10000</v>
      </c>
      <c r="D18" s="23"/>
      <c r="E18" s="23"/>
      <c r="F18" s="23"/>
      <c r="G18" s="23"/>
      <c r="H18" s="23"/>
      <c r="I18" s="23"/>
      <c r="J18" s="23">
        <v>10000</v>
      </c>
      <c r="K18" s="23"/>
      <c r="L18" s="23"/>
      <c r="M18" s="23"/>
      <c r="N18" s="23"/>
      <c r="O18" s="23"/>
      <c r="P18" s="4">
        <v>10000</v>
      </c>
      <c r="Q18" s="24">
        <f t="shared" si="3"/>
        <v>0</v>
      </c>
    </row>
    <row r="19" spans="1:17" x14ac:dyDescent="0.25">
      <c r="A19" s="21">
        <v>9</v>
      </c>
      <c r="B19" s="22" t="s">
        <v>32</v>
      </c>
      <c r="C19" s="23">
        <f t="shared" si="2"/>
        <v>3000</v>
      </c>
      <c r="D19" s="23"/>
      <c r="E19" s="23"/>
      <c r="F19" s="23"/>
      <c r="G19" s="23"/>
      <c r="H19" s="23"/>
      <c r="I19" s="23"/>
      <c r="J19" s="23"/>
      <c r="K19" s="23"/>
      <c r="L19" s="23"/>
      <c r="M19" s="23">
        <v>3000</v>
      </c>
      <c r="N19" s="23"/>
      <c r="O19" s="23"/>
      <c r="P19" s="4">
        <v>3000</v>
      </c>
      <c r="Q19" s="24">
        <f t="shared" si="3"/>
        <v>0</v>
      </c>
    </row>
    <row r="20" spans="1:17" ht="31.5" x14ac:dyDescent="0.25">
      <c r="A20" s="21">
        <v>10</v>
      </c>
      <c r="B20" s="22" t="s">
        <v>33</v>
      </c>
      <c r="C20" s="23">
        <f t="shared" si="2"/>
        <v>4000</v>
      </c>
      <c r="D20" s="23"/>
      <c r="E20" s="23"/>
      <c r="F20" s="23"/>
      <c r="G20" s="23"/>
      <c r="H20" s="23"/>
      <c r="I20" s="23"/>
      <c r="J20" s="23"/>
      <c r="K20" s="23"/>
      <c r="L20" s="23"/>
      <c r="M20" s="23">
        <v>4000</v>
      </c>
      <c r="N20" s="23"/>
      <c r="O20" s="23"/>
      <c r="P20" s="4">
        <v>4000</v>
      </c>
      <c r="Q20" s="24">
        <f t="shared" si="3"/>
        <v>0</v>
      </c>
    </row>
    <row r="21" spans="1:17" ht="31.5" x14ac:dyDescent="0.25">
      <c r="A21" s="21">
        <v>11</v>
      </c>
      <c r="B21" s="22" t="s">
        <v>34</v>
      </c>
      <c r="C21" s="23">
        <f t="shared" si="2"/>
        <v>57500</v>
      </c>
      <c r="D21" s="23"/>
      <c r="E21" s="23"/>
      <c r="F21" s="23"/>
      <c r="G21" s="23"/>
      <c r="H21" s="23"/>
      <c r="I21" s="23"/>
      <c r="J21" s="23"/>
      <c r="K21" s="23">
        <v>57500</v>
      </c>
      <c r="L21" s="23"/>
      <c r="M21" s="23"/>
      <c r="N21" s="23"/>
      <c r="O21" s="23"/>
      <c r="P21" s="4">
        <v>57500</v>
      </c>
      <c r="Q21" s="24">
        <f t="shared" si="3"/>
        <v>0</v>
      </c>
    </row>
    <row r="22" spans="1:17" x14ac:dyDescent="0.25">
      <c r="A22" s="21">
        <v>12</v>
      </c>
      <c r="B22" s="22" t="s">
        <v>35</v>
      </c>
      <c r="C22" s="23">
        <f t="shared" si="2"/>
        <v>27200</v>
      </c>
      <c r="D22" s="23"/>
      <c r="E22" s="23"/>
      <c r="F22" s="23"/>
      <c r="G22" s="23"/>
      <c r="H22" s="23"/>
      <c r="I22" s="23">
        <v>27200</v>
      </c>
      <c r="J22" s="23"/>
      <c r="K22" s="23"/>
      <c r="L22" s="23"/>
      <c r="M22" s="23"/>
      <c r="N22" s="23"/>
      <c r="O22" s="23"/>
      <c r="P22" s="4">
        <v>27200</v>
      </c>
      <c r="Q22" s="24">
        <f t="shared" si="3"/>
        <v>0</v>
      </c>
    </row>
    <row r="23" spans="1:17" x14ac:dyDescent="0.25">
      <c r="A23" s="21">
        <v>13</v>
      </c>
      <c r="B23" s="22" t="s">
        <v>36</v>
      </c>
      <c r="C23" s="23">
        <f t="shared" si="2"/>
        <v>47036</v>
      </c>
      <c r="D23" s="23">
        <v>47036</v>
      </c>
      <c r="E23" s="23"/>
      <c r="F23" s="23"/>
      <c r="G23" s="23"/>
      <c r="H23" s="23"/>
      <c r="I23" s="23"/>
      <c r="J23" s="23"/>
      <c r="K23" s="23"/>
      <c r="L23" s="23"/>
      <c r="M23" s="23"/>
      <c r="N23" s="23"/>
      <c r="O23" s="23"/>
      <c r="P23" s="4">
        <v>47036</v>
      </c>
      <c r="Q23" s="24">
        <f t="shared" si="3"/>
        <v>0</v>
      </c>
    </row>
    <row r="24" spans="1:17" ht="21.75" customHeight="1" x14ac:dyDescent="0.25">
      <c r="A24" s="25" t="s">
        <v>37</v>
      </c>
      <c r="B24" s="18" t="s">
        <v>38</v>
      </c>
      <c r="C24" s="26">
        <f t="shared" ref="C24:O24" si="4">SUM(C25:C29)</f>
        <v>924572</v>
      </c>
      <c r="D24" s="26">
        <f t="shared" si="4"/>
        <v>132000</v>
      </c>
      <c r="E24" s="26">
        <f t="shared" si="4"/>
        <v>0</v>
      </c>
      <c r="F24" s="26">
        <f t="shared" si="4"/>
        <v>0</v>
      </c>
      <c r="G24" s="26">
        <f t="shared" si="4"/>
        <v>0</v>
      </c>
      <c r="H24" s="26">
        <f t="shared" si="4"/>
        <v>0</v>
      </c>
      <c r="I24" s="26">
        <f t="shared" si="4"/>
        <v>0</v>
      </c>
      <c r="J24" s="26">
        <f t="shared" si="4"/>
        <v>0</v>
      </c>
      <c r="K24" s="26">
        <f t="shared" si="4"/>
        <v>792572</v>
      </c>
      <c r="L24" s="26">
        <f t="shared" si="4"/>
        <v>0</v>
      </c>
      <c r="M24" s="26">
        <f t="shared" si="4"/>
        <v>0</v>
      </c>
      <c r="N24" s="26">
        <f t="shared" si="4"/>
        <v>0</v>
      </c>
      <c r="O24" s="26">
        <f t="shared" si="4"/>
        <v>0</v>
      </c>
      <c r="P24" s="4">
        <v>2284572</v>
      </c>
      <c r="Q24" s="24">
        <f t="shared" si="3"/>
        <v>-1360000</v>
      </c>
    </row>
    <row r="25" spans="1:17" x14ac:dyDescent="0.25">
      <c r="A25" s="21">
        <v>1</v>
      </c>
      <c r="B25" s="22" t="s">
        <v>39</v>
      </c>
      <c r="C25" s="23">
        <f t="shared" si="2"/>
        <v>303972</v>
      </c>
      <c r="D25" s="23"/>
      <c r="E25" s="23"/>
      <c r="F25" s="23"/>
      <c r="G25" s="23"/>
      <c r="H25" s="23"/>
      <c r="I25" s="23"/>
      <c r="J25" s="23"/>
      <c r="K25" s="23">
        <v>303972</v>
      </c>
      <c r="L25" s="23"/>
      <c r="M25" s="23"/>
      <c r="N25" s="23"/>
      <c r="O25" s="23"/>
      <c r="P25" s="4">
        <v>303972</v>
      </c>
      <c r="Q25" s="24">
        <f t="shared" si="3"/>
        <v>0</v>
      </c>
    </row>
    <row r="26" spans="1:17" ht="110.25" x14ac:dyDescent="0.25">
      <c r="A26" s="21">
        <v>2</v>
      </c>
      <c r="B26" s="22" t="s">
        <v>40</v>
      </c>
      <c r="C26" s="23">
        <f t="shared" si="2"/>
        <v>132000</v>
      </c>
      <c r="D26" s="23">
        <f>'[1]45CK'!S347</f>
        <v>132000</v>
      </c>
      <c r="E26" s="23"/>
      <c r="F26" s="23"/>
      <c r="G26" s="23"/>
      <c r="H26" s="23"/>
      <c r="I26" s="23"/>
      <c r="J26" s="23"/>
      <c r="K26" s="23"/>
      <c r="L26" s="23"/>
      <c r="M26" s="23"/>
      <c r="N26" s="23"/>
      <c r="O26" s="23"/>
      <c r="P26" s="4">
        <v>132000</v>
      </c>
      <c r="Q26" s="24">
        <f t="shared" si="3"/>
        <v>0</v>
      </c>
    </row>
    <row r="27" spans="1:17" x14ac:dyDescent="0.25">
      <c r="A27" s="21">
        <v>3</v>
      </c>
      <c r="B27" s="22" t="s">
        <v>41</v>
      </c>
      <c r="C27" s="23">
        <f t="shared" si="2"/>
        <v>137000</v>
      </c>
      <c r="D27" s="23"/>
      <c r="E27" s="23"/>
      <c r="F27" s="23"/>
      <c r="G27" s="23"/>
      <c r="H27" s="23"/>
      <c r="I27" s="23"/>
      <c r="J27" s="23"/>
      <c r="K27" s="23">
        <v>137000</v>
      </c>
      <c r="L27" s="23"/>
      <c r="M27" s="23"/>
      <c r="N27" s="23"/>
      <c r="O27" s="23"/>
      <c r="P27" s="4">
        <v>137000</v>
      </c>
      <c r="Q27" s="24">
        <f t="shared" si="3"/>
        <v>0</v>
      </c>
    </row>
    <row r="28" spans="1:17" ht="31.5" x14ac:dyDescent="0.25">
      <c r="A28" s="21">
        <v>4</v>
      </c>
      <c r="B28" s="22" t="s">
        <v>42</v>
      </c>
      <c r="C28" s="23">
        <f t="shared" si="2"/>
        <v>274000</v>
      </c>
      <c r="D28" s="23"/>
      <c r="E28" s="23"/>
      <c r="F28" s="23"/>
      <c r="G28" s="23"/>
      <c r="H28" s="23"/>
      <c r="I28" s="23"/>
      <c r="J28" s="23"/>
      <c r="K28" s="23">
        <v>274000</v>
      </c>
      <c r="L28" s="23"/>
      <c r="M28" s="23"/>
      <c r="N28" s="23"/>
      <c r="O28" s="23"/>
      <c r="P28" s="4">
        <v>274000</v>
      </c>
      <c r="Q28" s="24">
        <f t="shared" si="3"/>
        <v>0</v>
      </c>
    </row>
    <row r="29" spans="1:17" ht="32.25" customHeight="1" x14ac:dyDescent="0.25">
      <c r="A29" s="27">
        <v>5</v>
      </c>
      <c r="B29" s="28" t="s">
        <v>43</v>
      </c>
      <c r="C29" s="29">
        <f t="shared" si="2"/>
        <v>77600</v>
      </c>
      <c r="D29" s="29"/>
      <c r="E29" s="29"/>
      <c r="F29" s="29"/>
      <c r="G29" s="29"/>
      <c r="H29" s="29"/>
      <c r="I29" s="29"/>
      <c r="J29" s="29"/>
      <c r="K29" s="29">
        <v>77600</v>
      </c>
      <c r="L29" s="29"/>
      <c r="M29" s="29"/>
      <c r="N29" s="29"/>
      <c r="O29" s="29"/>
      <c r="P29" s="4">
        <v>77600</v>
      </c>
      <c r="Q29" s="24">
        <f t="shared" si="3"/>
        <v>0</v>
      </c>
    </row>
  </sheetData>
  <mergeCells count="19">
    <mergeCell ref="L7:M7"/>
    <mergeCell ref="N7:N8"/>
    <mergeCell ref="O7:O8"/>
    <mergeCell ref="F7:F8"/>
    <mergeCell ref="G7:G8"/>
    <mergeCell ref="H7:H8"/>
    <mergeCell ref="I7:I8"/>
    <mergeCell ref="J7:J8"/>
    <mergeCell ref="K7:K8"/>
    <mergeCell ref="A1:O1"/>
    <mergeCell ref="A2:O2"/>
    <mergeCell ref="A3:O3"/>
    <mergeCell ref="A4:O4"/>
    <mergeCell ref="A6:A8"/>
    <mergeCell ref="B6:B8"/>
    <mergeCell ref="C6:C8"/>
    <mergeCell ref="D6:O6"/>
    <mergeCell ref="D7:D8"/>
    <mergeCell ref="E7:E8"/>
  </mergeCells>
  <printOptions horizontalCentered="1"/>
  <pageMargins left="0.59055118110236227" right="0.59055118110236227" top="0.51181102362204722" bottom="0.2362204724409449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39CK</vt:lpstr>
      <vt:lpstr>'39CK'!Print_Titles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2024-12-14T09:41:27Z</dcterms:created>
  <dcterms:modified xsi:type="dcterms:W3CDTF">2024-12-14T09:41:39Z</dcterms:modified>
</cp:coreProperties>
</file>