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ntanm\Downloads\"/>
    </mc:Choice>
  </mc:AlternateContent>
  <xr:revisionPtr revIDLastSave="0" documentId="8_{7E338C40-E2C4-4713-AFEB-37E9DEF574C4}" xr6:coauthVersionLast="47" xr6:coauthVersionMax="47" xr10:uidLastSave="{00000000-0000-0000-0000-000000000000}"/>
  <bookViews>
    <workbookView xWindow="-120" yWindow="-120" windowWidth="29040" windowHeight="15840" xr2:uid="{D4743363-C0D9-459B-9AA1-35513244E20A}"/>
  </bookViews>
  <sheets>
    <sheet name="40CK" sheetId="1" r:id="rId1"/>
  </sheets>
  <definedNames>
    <definedName name="_xlnm.Print_Titles" localSheetId="0">'40CK'!$6:$8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01" i="1" l="1"/>
  <c r="C100" i="1"/>
  <c r="C99" i="1"/>
  <c r="C98" i="1"/>
  <c r="C97" i="1"/>
  <c r="P96" i="1"/>
  <c r="O96" i="1"/>
  <c r="N96" i="1"/>
  <c r="K96" i="1"/>
  <c r="J96" i="1"/>
  <c r="I96" i="1"/>
  <c r="H96" i="1"/>
  <c r="G96" i="1"/>
  <c r="F96" i="1"/>
  <c r="E96" i="1"/>
  <c r="D96" i="1"/>
  <c r="C96" i="1" s="1"/>
  <c r="C95" i="1"/>
  <c r="C94" i="1"/>
  <c r="C93" i="1"/>
  <c r="C92" i="1"/>
  <c r="C91" i="1"/>
  <c r="C90" i="1"/>
  <c r="C89" i="1"/>
  <c r="C88" i="1"/>
  <c r="C87" i="1"/>
  <c r="C86" i="1"/>
  <c r="C85" i="1"/>
  <c r="C84" i="1"/>
  <c r="C83" i="1"/>
  <c r="P82" i="1"/>
  <c r="O82" i="1"/>
  <c r="O81" i="1" s="1"/>
  <c r="N82" i="1"/>
  <c r="N81" i="1" s="1"/>
  <c r="M82" i="1"/>
  <c r="K82" i="1"/>
  <c r="J82" i="1"/>
  <c r="J81" i="1" s="1"/>
  <c r="I82" i="1"/>
  <c r="H82" i="1"/>
  <c r="G82" i="1"/>
  <c r="F82" i="1"/>
  <c r="F81" i="1" s="1"/>
  <c r="E82" i="1"/>
  <c r="C82" i="1" s="1"/>
  <c r="D82" i="1"/>
  <c r="P81" i="1"/>
  <c r="M81" i="1"/>
  <c r="K81" i="1"/>
  <c r="I81" i="1"/>
  <c r="H81" i="1"/>
  <c r="G81" i="1"/>
  <c r="E81" i="1"/>
  <c r="D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P50" i="1"/>
  <c r="O50" i="1"/>
  <c r="N50" i="1"/>
  <c r="K50" i="1"/>
  <c r="J50" i="1"/>
  <c r="I50" i="1"/>
  <c r="H50" i="1"/>
  <c r="G50" i="1"/>
  <c r="F50" i="1"/>
  <c r="E50" i="1"/>
  <c r="D50" i="1"/>
  <c r="C50" i="1" s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P26" i="1"/>
  <c r="O26" i="1"/>
  <c r="N26" i="1"/>
  <c r="K26" i="1"/>
  <c r="J26" i="1"/>
  <c r="I26" i="1"/>
  <c r="I10" i="1" s="1"/>
  <c r="I9" i="1" s="1"/>
  <c r="H26" i="1"/>
  <c r="H10" i="1" s="1"/>
  <c r="H9" i="1" s="1"/>
  <c r="G26" i="1"/>
  <c r="F26" i="1"/>
  <c r="E26" i="1"/>
  <c r="E10" i="1" s="1"/>
  <c r="E9" i="1" s="1"/>
  <c r="D26" i="1"/>
  <c r="C26" i="1" s="1"/>
  <c r="C25" i="1"/>
  <c r="C24" i="1"/>
  <c r="C23" i="1"/>
  <c r="C22" i="1"/>
  <c r="C21" i="1"/>
  <c r="C20" i="1"/>
  <c r="C19" i="1"/>
  <c r="C18" i="1"/>
  <c r="C17" i="1"/>
  <c r="D16" i="1"/>
  <c r="C16" i="1"/>
  <c r="C15" i="1"/>
  <c r="C14" i="1"/>
  <c r="C13" i="1"/>
  <c r="C12" i="1"/>
  <c r="C11" i="1"/>
  <c r="P10" i="1"/>
  <c r="O10" i="1"/>
  <c r="O9" i="1" s="1"/>
  <c r="N10" i="1"/>
  <c r="M10" i="1"/>
  <c r="L10" i="1"/>
  <c r="K10" i="1"/>
  <c r="K9" i="1" s="1"/>
  <c r="J10" i="1"/>
  <c r="J9" i="1" s="1"/>
  <c r="G10" i="1"/>
  <c r="G9" i="1" s="1"/>
  <c r="F10" i="1"/>
  <c r="P9" i="1"/>
  <c r="M9" i="1"/>
  <c r="L9" i="1"/>
  <c r="N9" i="1" l="1"/>
  <c r="C81" i="1"/>
  <c r="F9" i="1"/>
  <c r="D10" i="1"/>
  <c r="D9" i="1" l="1"/>
  <c r="C10" i="1"/>
  <c r="C9" i="1" s="1"/>
</calcChain>
</file>

<file path=xl/sharedStrings.xml><?xml version="1.0" encoding="utf-8"?>
<sst xmlns="http://schemas.openxmlformats.org/spreadsheetml/2006/main" count="131" uniqueCount="127">
  <si>
    <t>Biểu số 40/CK-NSNN</t>
  </si>
  <si>
    <t>DỰ TOÁN CHI THƯỜNG XUYÊN CỦA NGÂN SÁCH CẤP TỈNH CHO TỪNG CƠ QUAN, TỔ CHỨC THEO LĨNH VỰC NĂM 2025</t>
  </si>
  <si>
    <t>(Dự toán trình Hội đồng nhân dân)</t>
  </si>
  <si>
    <t>(Kèm theo Thông báo số  4390/TB-STC ngày  05  tháng  12  năm 2024 của Sở Tài chính)</t>
  </si>
  <si>
    <t>Đơn vị: Triệu đồng</t>
  </si>
  <si>
    <t>STT</t>
  </si>
  <si>
    <t>TÊN ĐƠN VỊ</t>
  </si>
  <si>
    <t>TỔNG SỐ</t>
  </si>
  <si>
    <t>TRONG ĐÓ:</t>
  </si>
  <si>
    <t>CHI GIÁO DỤC - ĐÀO TẠO VÀ DẠY NGHỀ</t>
  </si>
  <si>
    <t>CHI KHOA HỌC VÀ CÔNG NGHỆ</t>
  </si>
  <si>
    <t>CHI Y TẾ, DÂN SỐ VÀ GIA ĐÌNH</t>
  </si>
  <si>
    <t>CHI VĂN HÓA THÔNG TIN</t>
  </si>
  <si>
    <t>CHI PHÁT THANH, TRUYỀN HÌNH, THÔNG TẤN</t>
  </si>
  <si>
    <t>CHI THỂ DỤC THỂ THAO</t>
  </si>
  <si>
    <t>CHI BẢO VỆ MÔI TRƯỜNG</t>
  </si>
  <si>
    <t>CHI CÁC HOẠT ĐỘNG KINH TẾ</t>
  </si>
  <si>
    <t>TRONG ĐÓ</t>
  </si>
  <si>
    <t>CHI HOẠT ĐỘNG CỦA CƠ QUAN QUẢN LÝ NHÀ NƯỚC, ĐẢNG, ĐOÀN THỂ</t>
  </si>
  <si>
    <t>CHI BẢO ĐẢM XÃ HỘI</t>
  </si>
  <si>
    <t>CHI THƯỜNG XUYÊN KHÁC</t>
  </si>
  <si>
    <t>CHI GIAO THÔNG</t>
  </si>
  <si>
    <t>CHI NÔNG NGHIỆP, LÂM NGHIỆP, THỦY LỢI, THỦY SẢN</t>
  </si>
  <si>
    <t>I</t>
  </si>
  <si>
    <t>KHỐI SỞ, BAN, NGÀNH</t>
  </si>
  <si>
    <t>Ban an toàn giao thông tỉnh</t>
  </si>
  <si>
    <t>Ban Dân tộc tỉnh</t>
  </si>
  <si>
    <t>Ban quản lý các Khu công nghiệp tỉnh</t>
  </si>
  <si>
    <t>Đài Phát thanh và Truyền hình Đắk Lắk</t>
  </si>
  <si>
    <t>Sở Công thương</t>
  </si>
  <si>
    <t xml:space="preserve">Sở Giáo dục và Đào tạo </t>
  </si>
  <si>
    <t>Trong đó: Hoàn ứng kinh phí mua sách giáo khoa, vở viết cấp cho học sinh dân tộc thiểu số đã tạm ứng tại Quyết định số 2287/QĐ-UBND ngày 03/08/2016 của UBND tỉnh</t>
  </si>
  <si>
    <t>Sở Giao thông và vận tải</t>
  </si>
  <si>
    <t>Trong đó: Kinh phí quản lý bảo trì đường bộ</t>
  </si>
  <si>
    <t>Sở Kế hoạch và đầu tư</t>
  </si>
  <si>
    <t>Sở khoa học và công nghệ</t>
  </si>
  <si>
    <t>Sở Lao Động - Thương binh và Xã hội</t>
  </si>
  <si>
    <t>Sở Ngoại vụ</t>
  </si>
  <si>
    <t xml:space="preserve">Sở Nội vụ </t>
  </si>
  <si>
    <t xml:space="preserve">  Trong đó: Chi thực hiện chương trình cải cách hành chính</t>
  </si>
  <si>
    <t>Sở Nông nghiệp và phát triển nông thôn</t>
  </si>
  <si>
    <t>Kinh phí quản lý bảo vệ rừng</t>
  </si>
  <si>
    <t>Quản lý hành chính</t>
  </si>
  <si>
    <t>Sự nghiệp kinh tế</t>
  </si>
  <si>
    <t>Sở Tài chính</t>
  </si>
  <si>
    <t>Sở Tài nguyên và Môi trường</t>
  </si>
  <si>
    <t>Sở Thông tin và truyền thông</t>
  </si>
  <si>
    <t>Sở Tư pháp</t>
  </si>
  <si>
    <t>Sở Văn hóa, Thể thao và Du lịch</t>
  </si>
  <si>
    <t>Sở Xây dựng</t>
  </si>
  <si>
    <t xml:space="preserve">Sở Y tế </t>
  </si>
  <si>
    <t>Thanh tra tỉnh</t>
  </si>
  <si>
    <t>Tỉnh đoàn Thanh niên</t>
  </si>
  <si>
    <t>Trường cao đẳng Đắk Lắk</t>
  </si>
  <si>
    <t>Trường cao đẳng Văn hoá Nghệ thuật tỉnh Đắk Lắk</t>
  </si>
  <si>
    <t>Trường cao đẳng Y tế Đắk Lắk</t>
  </si>
  <si>
    <t>Trường Chính trị</t>
  </si>
  <si>
    <t>Ủy ban mặt trận tổ quốc Việt Nam</t>
  </si>
  <si>
    <t>Trong đó: Hỗ trợ kinh phí hoạt động cho UBĐK Công giáo tỉnh</t>
  </si>
  <si>
    <t>Văn phòng Đoàn Đại biểu Quốc hội và Hội đồng nhân dân tỉnh</t>
  </si>
  <si>
    <t>Văn phòng Uỷ ban nhân dân tỉnh</t>
  </si>
  <si>
    <t>II</t>
  </si>
  <si>
    <t>CHI CHO CÁC ĐOÀN, HỘI</t>
  </si>
  <si>
    <t>Hội người cao tuổi tỉnh</t>
  </si>
  <si>
    <t>Đoàn luật sư</t>
  </si>
  <si>
    <t>Hiệp hội Cà phê Buôn Ma Thuột</t>
  </si>
  <si>
    <t>Hiệp hội Doanh nghiệp tỉnh</t>
  </si>
  <si>
    <t>Hội bảo trợ người khuyết tật và bảo vệ quyền trẻ em tỉnh</t>
  </si>
  <si>
    <t>Hội bảo vệ quyền lợi người tiêu dùng</t>
  </si>
  <si>
    <t>Hội bảo vệ thiên nhiên môi trường tỉnh</t>
  </si>
  <si>
    <t>Hội Chữ thập đỏ</t>
  </si>
  <si>
    <t>Hội Cựu chiến binh</t>
  </si>
  <si>
    <t>Hội Cựu giáo chức tỉnh</t>
  </si>
  <si>
    <t>Hội cựu thanh niên xung phong tỉnh</t>
  </si>
  <si>
    <t>Hội Đông y tỉnh</t>
  </si>
  <si>
    <t>Hội hữu nghị Việt Nam - Campuchia tỉnh</t>
  </si>
  <si>
    <t>Hội hữu nghị Việt Nam - Lào tỉnh</t>
  </si>
  <si>
    <t>Hội hữu nghị Việt Nam - Nhật bản tỉnh</t>
  </si>
  <si>
    <t>Hội hữu nghị Việt Nam - Hàn Quốc</t>
  </si>
  <si>
    <t>Hội người mù tỉnh</t>
  </si>
  <si>
    <t>Hội Kế hoạch hóa và gia đình tỉnh</t>
  </si>
  <si>
    <t>Hội Khuyến học tỉnh</t>
  </si>
  <si>
    <t>Hội Liên hiệp Phụ nữ tỉnh</t>
  </si>
  <si>
    <t>Hội liên lạc người Việt Nam ở nước ngoài</t>
  </si>
  <si>
    <t>Hội Luật gia tỉnh</t>
  </si>
  <si>
    <t>Hội nạn nhân chất độc da cam/Dioxin</t>
  </si>
  <si>
    <t xml:space="preserve">Hội người tù yêu nước </t>
  </si>
  <si>
    <t>Hội Nhà báo</t>
  </si>
  <si>
    <t>Hội Nông dân</t>
  </si>
  <si>
    <t xml:space="preserve">Hội văn học nghệ thuật </t>
  </si>
  <si>
    <t>Liên hiệp các Hội Khoa học và Kỹ thuật</t>
  </si>
  <si>
    <t>Liên hiệp các Tổ chức Hữu nghị tỉnh</t>
  </si>
  <si>
    <t>Liên minh hợp tác xã tỉnh</t>
  </si>
  <si>
    <t>III</t>
  </si>
  <si>
    <t>CHI HỖ TRỢ CÁC CÔNG TY</t>
  </si>
  <si>
    <t>Chi phục vụ công tác bảo vệ rừng</t>
  </si>
  <si>
    <t>1.1</t>
  </si>
  <si>
    <t>Công ty TNHH MTV lâm nghiệp Lắk</t>
  </si>
  <si>
    <t>1.2</t>
  </si>
  <si>
    <t xml:space="preserve">Công ty TNHH MTV lâm nghiệp Krông Bông </t>
  </si>
  <si>
    <t>1.3</t>
  </si>
  <si>
    <t>Công ty TNHH MTV lâm nghiệp M'Đrắk</t>
  </si>
  <si>
    <t>1.4</t>
  </si>
  <si>
    <t>Công ty TNHH MTV lâm nghiệp Ea Kar</t>
  </si>
  <si>
    <t>1.5</t>
  </si>
  <si>
    <t>Công ty TNHH MTV lâm nghiệp Ea Wy</t>
  </si>
  <si>
    <t>1.6</t>
  </si>
  <si>
    <t>Công ty TNHH MTV lâm nghiệp Chư Phả</t>
  </si>
  <si>
    <t>1.7</t>
  </si>
  <si>
    <t>Công ty TNHH HTV lâm nghiệp Ea H'leo</t>
  </si>
  <si>
    <t>1.8</t>
  </si>
  <si>
    <t>Công ty TNHH MTV lâm nghiệp Thuần Mẫn</t>
  </si>
  <si>
    <t>1.9</t>
  </si>
  <si>
    <t>Công ty TNHH MTV lâm nghiệp Buôn Wing</t>
  </si>
  <si>
    <t>1.10</t>
  </si>
  <si>
    <t>Công ty TNHH lâm nghiệp Buôn Za Wầm</t>
  </si>
  <si>
    <t>1.11</t>
  </si>
  <si>
    <t>Công ty TNHH Cao su và lâm nghiệp Phước Hòa Đắk Lắk</t>
  </si>
  <si>
    <t>1.12</t>
  </si>
  <si>
    <t>Công ty TNHH Chế biến thực phẩm và lâm nghiệp Đắk Lắk</t>
  </si>
  <si>
    <t>Hỗ trợ Công ty TNHH MTV quản lý công trình thuỷ lợi</t>
  </si>
  <si>
    <t>IV</t>
  </si>
  <si>
    <t>MỘT SỐ NHIỆM VỤ CHI KHÁC CỦA NGÂN SÁCH TỈNH</t>
  </si>
  <si>
    <t>Ban chỉ huy phòng chống thiên tai và tìm kiếm cứu nạn tỉnh</t>
  </si>
  <si>
    <t>Ban chỉ đạo 389 Đắk Lắk (Cục quản lý thị trường tỉnh Đắk Lắk)</t>
  </si>
  <si>
    <t>Hỗ trợ tiền Tết cho CBCC và đối tượng chính sách</t>
  </si>
  <si>
    <t>Chi khác ngân sách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</si>
</sst>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###,###,###"/>
    <numFmt numFmtId="165" formatCode="#,###"/>
  </numFmts>
  <fonts count="14">
    <font>
      <sz val="11"/>
      <color theme="1"/>
      <name val="Aptos Narrow"/>
      <family val="2"/>
      <scheme val="minor"/>
    </font>
    <font>
      <b/>
      <sz val="12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  <charset val="163"/>
    </font>
    <font>
      <i/>
      <sz val="12"/>
      <name val="Times New Roman"/>
      <family val="1"/>
    </font>
    <font>
      <i/>
      <sz val="11"/>
      <name val="Times New Roman"/>
      <family val="1"/>
    </font>
    <font>
      <sz val="10"/>
      <name val="Times New Roman"/>
      <family val="1"/>
    </font>
    <font>
      <i/>
      <sz val="10"/>
      <name val="Times New Roman"/>
      <family val="1"/>
    </font>
    <font>
      <b/>
      <sz val="10"/>
      <name val="Times New Roman"/>
      <family val="1"/>
    </font>
    <font>
      <b/>
      <u/>
      <sz val="10"/>
      <name val="Times New Roman"/>
      <family val="1"/>
    </font>
    <font>
      <u/>
      <sz val="10"/>
      <name val="Times New Roman"/>
      <family val="1"/>
    </font>
    <font>
      <sz val="10"/>
      <name val="Arial"/>
      <family val="2"/>
    </font>
    <font>
      <sz val="11"/>
      <name val="Times New Roman"/>
      <family val="1"/>
      <charset val="163"/>
    </font>
    <font>
      <sz val="12"/>
      <name val=".VnArial Narrow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4">
    <xf numFmtId="0" fontId="0" fillId="0" borderId="0"/>
    <xf numFmtId="0" fontId="11" fillId="0" borderId="0"/>
    <xf numFmtId="43" fontId="12" fillId="0" borderId="0" applyFont="0" applyFill="0" applyBorder="0" applyAlignment="0" applyProtection="0"/>
    <xf numFmtId="0" fontId="13" fillId="0" borderId="0"/>
  </cellStyleXfs>
  <cellXfs count="40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/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64" fontId="5" fillId="0" borderId="0" xfId="0" applyNumberFormat="1" applyFont="1" applyAlignment="1">
      <alignment horizontal="right"/>
    </xf>
    <xf numFmtId="164" fontId="6" fillId="0" borderId="1" xfId="0" applyNumberFormat="1" applyFont="1" applyBorder="1" applyAlignment="1">
      <alignment horizontal="center" vertical="center" wrapText="1"/>
    </xf>
    <xf numFmtId="164" fontId="6" fillId="0" borderId="2" xfId="0" applyNumberFormat="1" applyFont="1" applyBorder="1" applyAlignment="1">
      <alignment horizontal="center" vertical="center" wrapText="1"/>
    </xf>
    <xf numFmtId="0" fontId="6" fillId="0" borderId="0" xfId="0" applyFont="1"/>
    <xf numFmtId="164" fontId="6" fillId="0" borderId="3" xfId="0" applyNumberFormat="1" applyFont="1" applyBorder="1" applyAlignment="1">
      <alignment horizontal="center" vertical="center" wrapText="1"/>
    </xf>
    <xf numFmtId="164" fontId="6" fillId="0" borderId="4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164" fontId="6" fillId="0" borderId="5" xfId="0" applyNumberFormat="1" applyFont="1" applyBorder="1" applyAlignment="1">
      <alignment horizontal="center" vertical="center" wrapText="1"/>
    </xf>
    <xf numFmtId="164" fontId="6" fillId="0" borderId="6" xfId="0" applyNumberFormat="1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164" fontId="7" fillId="0" borderId="5" xfId="0" applyNumberFormat="1" applyFont="1" applyBorder="1" applyAlignment="1">
      <alignment horizontal="center" vertical="center" wrapText="1"/>
    </xf>
    <xf numFmtId="164" fontId="8" fillId="0" borderId="0" xfId="0" applyNumberFormat="1" applyFont="1" applyAlignment="1">
      <alignment vertical="center" wrapText="1"/>
    </xf>
    <xf numFmtId="164" fontId="9" fillId="0" borderId="4" xfId="0" applyNumberFormat="1" applyFont="1" applyBorder="1" applyAlignment="1">
      <alignment horizontal="center" vertical="center"/>
    </xf>
    <xf numFmtId="164" fontId="8" fillId="0" borderId="4" xfId="0" applyNumberFormat="1" applyFont="1" applyBorder="1" applyAlignment="1">
      <alignment horizontal="center" vertical="center"/>
    </xf>
    <xf numFmtId="164" fontId="8" fillId="0" borderId="4" xfId="0" applyNumberFormat="1" applyFont="1" applyBorder="1" applyAlignment="1">
      <alignment horizontal="right" vertical="center"/>
    </xf>
    <xf numFmtId="0" fontId="10" fillId="0" borderId="0" xfId="0" applyFont="1" applyAlignment="1">
      <alignment vertical="center"/>
    </xf>
    <xf numFmtId="0" fontId="8" fillId="0" borderId="7" xfId="1" applyFont="1" applyBorder="1" applyAlignment="1">
      <alignment horizontal="center"/>
    </xf>
    <xf numFmtId="0" fontId="8" fillId="0" borderId="7" xfId="1" applyFont="1" applyBorder="1" applyAlignment="1">
      <alignment horizontal="left"/>
    </xf>
    <xf numFmtId="165" fontId="8" fillId="0" borderId="7" xfId="2" applyNumberFormat="1" applyFont="1" applyFill="1" applyBorder="1" applyAlignment="1">
      <alignment vertical="center"/>
    </xf>
    <xf numFmtId="0" fontId="6" fillId="0" borderId="7" xfId="1" applyFont="1" applyBorder="1" applyAlignment="1">
      <alignment horizontal="center"/>
    </xf>
    <xf numFmtId="0" fontId="6" fillId="0" borderId="7" xfId="1" applyFont="1" applyBorder="1"/>
    <xf numFmtId="165" fontId="6" fillId="0" borderId="7" xfId="2" applyNumberFormat="1" applyFont="1" applyFill="1" applyBorder="1" applyAlignment="1">
      <alignment vertical="center"/>
    </xf>
    <xf numFmtId="0" fontId="7" fillId="0" borderId="7" xfId="1" applyFont="1" applyBorder="1" applyAlignment="1">
      <alignment horizontal="center"/>
    </xf>
    <xf numFmtId="0" fontId="7" fillId="0" borderId="7" xfId="1" applyFont="1" applyBorder="1" applyAlignment="1">
      <alignment wrapText="1"/>
    </xf>
    <xf numFmtId="165" fontId="7" fillId="0" borderId="7" xfId="2" applyNumberFormat="1" applyFont="1" applyFill="1" applyBorder="1" applyAlignment="1">
      <alignment vertical="center"/>
    </xf>
    <xf numFmtId="0" fontId="7" fillId="0" borderId="7" xfId="1" applyFont="1" applyBorder="1"/>
    <xf numFmtId="0" fontId="6" fillId="0" borderId="7" xfId="1" applyFont="1" applyBorder="1" applyAlignment="1">
      <alignment wrapText="1"/>
    </xf>
    <xf numFmtId="0" fontId="6" fillId="0" borderId="7" xfId="3" applyFont="1" applyBorder="1" applyAlignment="1">
      <alignment horizontal="left" vertical="center" wrapText="1"/>
    </xf>
    <xf numFmtId="0" fontId="8" fillId="0" borderId="7" xfId="1" applyFont="1" applyBorder="1"/>
    <xf numFmtId="0" fontId="6" fillId="0" borderId="6" xfId="1" applyFont="1" applyBorder="1" applyAlignment="1">
      <alignment horizontal="center"/>
    </xf>
    <xf numFmtId="0" fontId="6" fillId="0" borderId="6" xfId="1" applyFont="1" applyBorder="1"/>
    <xf numFmtId="165" fontId="8" fillId="0" borderId="6" xfId="2" applyNumberFormat="1" applyFont="1" applyFill="1" applyBorder="1" applyAlignment="1">
      <alignment vertical="center"/>
    </xf>
    <xf numFmtId="165" fontId="6" fillId="0" borderId="6" xfId="2" applyNumberFormat="1" applyFont="1" applyFill="1" applyBorder="1" applyAlignment="1">
      <alignment vertical="center"/>
    </xf>
  </cellXfs>
  <cellStyles count="4">
    <cellStyle name="Comma 2" xfId="2" xr:uid="{354C0B19-771D-403D-9213-B08CF36FF3B7}"/>
    <cellStyle name="Normal" xfId="0" builtinId="0"/>
    <cellStyle name="Normal 2 2" xfId="1" xr:uid="{8E9A0087-A3BA-499F-BFAB-ADF2C95F13EF}"/>
    <cellStyle name="Normal 8" xfId="3" xr:uid="{B9D860E5-B538-4ACE-8E97-7A70E4C4C4D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0E0BE5-FEA1-4381-8567-D87225B27A4C}">
  <sheetPr>
    <tabColor rgb="FF92D050"/>
    <pageSetUpPr fitToPage="1"/>
  </sheetPr>
  <dimension ref="A1:P101"/>
  <sheetViews>
    <sheetView tabSelected="1" workbookViewId="0">
      <selection activeCell="A5" sqref="A5"/>
    </sheetView>
  </sheetViews>
  <sheetFormatPr defaultColWidth="11.7109375" defaultRowHeight="15.75"/>
  <cols>
    <col min="1" max="1" width="6.85546875" style="4" customWidth="1"/>
    <col min="2" max="2" width="60" style="4" customWidth="1"/>
    <col min="3" max="11" width="11.140625" style="4" customWidth="1"/>
    <col min="12" max="12" width="8.85546875" style="4" customWidth="1"/>
    <col min="13" max="15" width="11.140625" style="4" customWidth="1"/>
    <col min="16" max="16" width="9.42578125" style="4" customWidth="1"/>
    <col min="17" max="256" width="11.7109375" style="4"/>
    <col min="257" max="257" width="6.85546875" style="4" customWidth="1"/>
    <col min="258" max="258" width="60" style="4" customWidth="1"/>
    <col min="259" max="267" width="11.140625" style="4" customWidth="1"/>
    <col min="268" max="268" width="8.85546875" style="4" customWidth="1"/>
    <col min="269" max="271" width="11.140625" style="4" customWidth="1"/>
    <col min="272" max="272" width="9.42578125" style="4" customWidth="1"/>
    <col min="273" max="512" width="11.7109375" style="4"/>
    <col min="513" max="513" width="6.85546875" style="4" customWidth="1"/>
    <col min="514" max="514" width="60" style="4" customWidth="1"/>
    <col min="515" max="523" width="11.140625" style="4" customWidth="1"/>
    <col min="524" max="524" width="8.85546875" style="4" customWidth="1"/>
    <col min="525" max="527" width="11.140625" style="4" customWidth="1"/>
    <col min="528" max="528" width="9.42578125" style="4" customWidth="1"/>
    <col min="529" max="768" width="11.7109375" style="4"/>
    <col min="769" max="769" width="6.85546875" style="4" customWidth="1"/>
    <col min="770" max="770" width="60" style="4" customWidth="1"/>
    <col min="771" max="779" width="11.140625" style="4" customWidth="1"/>
    <col min="780" max="780" width="8.85546875" style="4" customWidth="1"/>
    <col min="781" max="783" width="11.140625" style="4" customWidth="1"/>
    <col min="784" max="784" width="9.42578125" style="4" customWidth="1"/>
    <col min="785" max="1024" width="11.7109375" style="4"/>
    <col min="1025" max="1025" width="6.85546875" style="4" customWidth="1"/>
    <col min="1026" max="1026" width="60" style="4" customWidth="1"/>
    <col min="1027" max="1035" width="11.140625" style="4" customWidth="1"/>
    <col min="1036" max="1036" width="8.85546875" style="4" customWidth="1"/>
    <col min="1037" max="1039" width="11.140625" style="4" customWidth="1"/>
    <col min="1040" max="1040" width="9.42578125" style="4" customWidth="1"/>
    <col min="1041" max="1280" width="11.7109375" style="4"/>
    <col min="1281" max="1281" width="6.85546875" style="4" customWidth="1"/>
    <col min="1282" max="1282" width="60" style="4" customWidth="1"/>
    <col min="1283" max="1291" width="11.140625" style="4" customWidth="1"/>
    <col min="1292" max="1292" width="8.85546875" style="4" customWidth="1"/>
    <col min="1293" max="1295" width="11.140625" style="4" customWidth="1"/>
    <col min="1296" max="1296" width="9.42578125" style="4" customWidth="1"/>
    <col min="1297" max="1536" width="11.7109375" style="4"/>
    <col min="1537" max="1537" width="6.85546875" style="4" customWidth="1"/>
    <col min="1538" max="1538" width="60" style="4" customWidth="1"/>
    <col min="1539" max="1547" width="11.140625" style="4" customWidth="1"/>
    <col min="1548" max="1548" width="8.85546875" style="4" customWidth="1"/>
    <col min="1549" max="1551" width="11.140625" style="4" customWidth="1"/>
    <col min="1552" max="1552" width="9.42578125" style="4" customWidth="1"/>
    <col min="1553" max="1792" width="11.7109375" style="4"/>
    <col min="1793" max="1793" width="6.85546875" style="4" customWidth="1"/>
    <col min="1794" max="1794" width="60" style="4" customWidth="1"/>
    <col min="1795" max="1803" width="11.140625" style="4" customWidth="1"/>
    <col min="1804" max="1804" width="8.85546875" style="4" customWidth="1"/>
    <col min="1805" max="1807" width="11.140625" style="4" customWidth="1"/>
    <col min="1808" max="1808" width="9.42578125" style="4" customWidth="1"/>
    <col min="1809" max="2048" width="11.7109375" style="4"/>
    <col min="2049" max="2049" width="6.85546875" style="4" customWidth="1"/>
    <col min="2050" max="2050" width="60" style="4" customWidth="1"/>
    <col min="2051" max="2059" width="11.140625" style="4" customWidth="1"/>
    <col min="2060" max="2060" width="8.85546875" style="4" customWidth="1"/>
    <col min="2061" max="2063" width="11.140625" style="4" customWidth="1"/>
    <col min="2064" max="2064" width="9.42578125" style="4" customWidth="1"/>
    <col min="2065" max="2304" width="11.7109375" style="4"/>
    <col min="2305" max="2305" width="6.85546875" style="4" customWidth="1"/>
    <col min="2306" max="2306" width="60" style="4" customWidth="1"/>
    <col min="2307" max="2315" width="11.140625" style="4" customWidth="1"/>
    <col min="2316" max="2316" width="8.85546875" style="4" customWidth="1"/>
    <col min="2317" max="2319" width="11.140625" style="4" customWidth="1"/>
    <col min="2320" max="2320" width="9.42578125" style="4" customWidth="1"/>
    <col min="2321" max="2560" width="11.7109375" style="4"/>
    <col min="2561" max="2561" width="6.85546875" style="4" customWidth="1"/>
    <col min="2562" max="2562" width="60" style="4" customWidth="1"/>
    <col min="2563" max="2571" width="11.140625" style="4" customWidth="1"/>
    <col min="2572" max="2572" width="8.85546875" style="4" customWidth="1"/>
    <col min="2573" max="2575" width="11.140625" style="4" customWidth="1"/>
    <col min="2576" max="2576" width="9.42578125" style="4" customWidth="1"/>
    <col min="2577" max="2816" width="11.7109375" style="4"/>
    <col min="2817" max="2817" width="6.85546875" style="4" customWidth="1"/>
    <col min="2818" max="2818" width="60" style="4" customWidth="1"/>
    <col min="2819" max="2827" width="11.140625" style="4" customWidth="1"/>
    <col min="2828" max="2828" width="8.85546875" style="4" customWidth="1"/>
    <col min="2829" max="2831" width="11.140625" style="4" customWidth="1"/>
    <col min="2832" max="2832" width="9.42578125" style="4" customWidth="1"/>
    <col min="2833" max="3072" width="11.7109375" style="4"/>
    <col min="3073" max="3073" width="6.85546875" style="4" customWidth="1"/>
    <col min="3074" max="3074" width="60" style="4" customWidth="1"/>
    <col min="3075" max="3083" width="11.140625" style="4" customWidth="1"/>
    <col min="3084" max="3084" width="8.85546875" style="4" customWidth="1"/>
    <col min="3085" max="3087" width="11.140625" style="4" customWidth="1"/>
    <col min="3088" max="3088" width="9.42578125" style="4" customWidth="1"/>
    <col min="3089" max="3328" width="11.7109375" style="4"/>
    <col min="3329" max="3329" width="6.85546875" style="4" customWidth="1"/>
    <col min="3330" max="3330" width="60" style="4" customWidth="1"/>
    <col min="3331" max="3339" width="11.140625" style="4" customWidth="1"/>
    <col min="3340" max="3340" width="8.85546875" style="4" customWidth="1"/>
    <col min="3341" max="3343" width="11.140625" style="4" customWidth="1"/>
    <col min="3344" max="3344" width="9.42578125" style="4" customWidth="1"/>
    <col min="3345" max="3584" width="11.7109375" style="4"/>
    <col min="3585" max="3585" width="6.85546875" style="4" customWidth="1"/>
    <col min="3586" max="3586" width="60" style="4" customWidth="1"/>
    <col min="3587" max="3595" width="11.140625" style="4" customWidth="1"/>
    <col min="3596" max="3596" width="8.85546875" style="4" customWidth="1"/>
    <col min="3597" max="3599" width="11.140625" style="4" customWidth="1"/>
    <col min="3600" max="3600" width="9.42578125" style="4" customWidth="1"/>
    <col min="3601" max="3840" width="11.7109375" style="4"/>
    <col min="3841" max="3841" width="6.85546875" style="4" customWidth="1"/>
    <col min="3842" max="3842" width="60" style="4" customWidth="1"/>
    <col min="3843" max="3851" width="11.140625" style="4" customWidth="1"/>
    <col min="3852" max="3852" width="8.85546875" style="4" customWidth="1"/>
    <col min="3853" max="3855" width="11.140625" style="4" customWidth="1"/>
    <col min="3856" max="3856" width="9.42578125" style="4" customWidth="1"/>
    <col min="3857" max="4096" width="11.7109375" style="4"/>
    <col min="4097" max="4097" width="6.85546875" style="4" customWidth="1"/>
    <col min="4098" max="4098" width="60" style="4" customWidth="1"/>
    <col min="4099" max="4107" width="11.140625" style="4" customWidth="1"/>
    <col min="4108" max="4108" width="8.85546875" style="4" customWidth="1"/>
    <col min="4109" max="4111" width="11.140625" style="4" customWidth="1"/>
    <col min="4112" max="4112" width="9.42578125" style="4" customWidth="1"/>
    <col min="4113" max="4352" width="11.7109375" style="4"/>
    <col min="4353" max="4353" width="6.85546875" style="4" customWidth="1"/>
    <col min="4354" max="4354" width="60" style="4" customWidth="1"/>
    <col min="4355" max="4363" width="11.140625" style="4" customWidth="1"/>
    <col min="4364" max="4364" width="8.85546875" style="4" customWidth="1"/>
    <col min="4365" max="4367" width="11.140625" style="4" customWidth="1"/>
    <col min="4368" max="4368" width="9.42578125" style="4" customWidth="1"/>
    <col min="4369" max="4608" width="11.7109375" style="4"/>
    <col min="4609" max="4609" width="6.85546875" style="4" customWidth="1"/>
    <col min="4610" max="4610" width="60" style="4" customWidth="1"/>
    <col min="4611" max="4619" width="11.140625" style="4" customWidth="1"/>
    <col min="4620" max="4620" width="8.85546875" style="4" customWidth="1"/>
    <col min="4621" max="4623" width="11.140625" style="4" customWidth="1"/>
    <col min="4624" max="4624" width="9.42578125" style="4" customWidth="1"/>
    <col min="4625" max="4864" width="11.7109375" style="4"/>
    <col min="4865" max="4865" width="6.85546875" style="4" customWidth="1"/>
    <col min="4866" max="4866" width="60" style="4" customWidth="1"/>
    <col min="4867" max="4875" width="11.140625" style="4" customWidth="1"/>
    <col min="4876" max="4876" width="8.85546875" style="4" customWidth="1"/>
    <col min="4877" max="4879" width="11.140625" style="4" customWidth="1"/>
    <col min="4880" max="4880" width="9.42578125" style="4" customWidth="1"/>
    <col min="4881" max="5120" width="11.7109375" style="4"/>
    <col min="5121" max="5121" width="6.85546875" style="4" customWidth="1"/>
    <col min="5122" max="5122" width="60" style="4" customWidth="1"/>
    <col min="5123" max="5131" width="11.140625" style="4" customWidth="1"/>
    <col min="5132" max="5132" width="8.85546875" style="4" customWidth="1"/>
    <col min="5133" max="5135" width="11.140625" style="4" customWidth="1"/>
    <col min="5136" max="5136" width="9.42578125" style="4" customWidth="1"/>
    <col min="5137" max="5376" width="11.7109375" style="4"/>
    <col min="5377" max="5377" width="6.85546875" style="4" customWidth="1"/>
    <col min="5378" max="5378" width="60" style="4" customWidth="1"/>
    <col min="5379" max="5387" width="11.140625" style="4" customWidth="1"/>
    <col min="5388" max="5388" width="8.85546875" style="4" customWidth="1"/>
    <col min="5389" max="5391" width="11.140625" style="4" customWidth="1"/>
    <col min="5392" max="5392" width="9.42578125" style="4" customWidth="1"/>
    <col min="5393" max="5632" width="11.7109375" style="4"/>
    <col min="5633" max="5633" width="6.85546875" style="4" customWidth="1"/>
    <col min="5634" max="5634" width="60" style="4" customWidth="1"/>
    <col min="5635" max="5643" width="11.140625" style="4" customWidth="1"/>
    <col min="5644" max="5644" width="8.85546875" style="4" customWidth="1"/>
    <col min="5645" max="5647" width="11.140625" style="4" customWidth="1"/>
    <col min="5648" max="5648" width="9.42578125" style="4" customWidth="1"/>
    <col min="5649" max="5888" width="11.7109375" style="4"/>
    <col min="5889" max="5889" width="6.85546875" style="4" customWidth="1"/>
    <col min="5890" max="5890" width="60" style="4" customWidth="1"/>
    <col min="5891" max="5899" width="11.140625" style="4" customWidth="1"/>
    <col min="5900" max="5900" width="8.85546875" style="4" customWidth="1"/>
    <col min="5901" max="5903" width="11.140625" style="4" customWidth="1"/>
    <col min="5904" max="5904" width="9.42578125" style="4" customWidth="1"/>
    <col min="5905" max="6144" width="11.7109375" style="4"/>
    <col min="6145" max="6145" width="6.85546875" style="4" customWidth="1"/>
    <col min="6146" max="6146" width="60" style="4" customWidth="1"/>
    <col min="6147" max="6155" width="11.140625" style="4" customWidth="1"/>
    <col min="6156" max="6156" width="8.85546875" style="4" customWidth="1"/>
    <col min="6157" max="6159" width="11.140625" style="4" customWidth="1"/>
    <col min="6160" max="6160" width="9.42578125" style="4" customWidth="1"/>
    <col min="6161" max="6400" width="11.7109375" style="4"/>
    <col min="6401" max="6401" width="6.85546875" style="4" customWidth="1"/>
    <col min="6402" max="6402" width="60" style="4" customWidth="1"/>
    <col min="6403" max="6411" width="11.140625" style="4" customWidth="1"/>
    <col min="6412" max="6412" width="8.85546875" style="4" customWidth="1"/>
    <col min="6413" max="6415" width="11.140625" style="4" customWidth="1"/>
    <col min="6416" max="6416" width="9.42578125" style="4" customWidth="1"/>
    <col min="6417" max="6656" width="11.7109375" style="4"/>
    <col min="6657" max="6657" width="6.85546875" style="4" customWidth="1"/>
    <col min="6658" max="6658" width="60" style="4" customWidth="1"/>
    <col min="6659" max="6667" width="11.140625" style="4" customWidth="1"/>
    <col min="6668" max="6668" width="8.85546875" style="4" customWidth="1"/>
    <col min="6669" max="6671" width="11.140625" style="4" customWidth="1"/>
    <col min="6672" max="6672" width="9.42578125" style="4" customWidth="1"/>
    <col min="6673" max="6912" width="11.7109375" style="4"/>
    <col min="6913" max="6913" width="6.85546875" style="4" customWidth="1"/>
    <col min="6914" max="6914" width="60" style="4" customWidth="1"/>
    <col min="6915" max="6923" width="11.140625" style="4" customWidth="1"/>
    <col min="6924" max="6924" width="8.85546875" style="4" customWidth="1"/>
    <col min="6925" max="6927" width="11.140625" style="4" customWidth="1"/>
    <col min="6928" max="6928" width="9.42578125" style="4" customWidth="1"/>
    <col min="6929" max="7168" width="11.7109375" style="4"/>
    <col min="7169" max="7169" width="6.85546875" style="4" customWidth="1"/>
    <col min="7170" max="7170" width="60" style="4" customWidth="1"/>
    <col min="7171" max="7179" width="11.140625" style="4" customWidth="1"/>
    <col min="7180" max="7180" width="8.85546875" style="4" customWidth="1"/>
    <col min="7181" max="7183" width="11.140625" style="4" customWidth="1"/>
    <col min="7184" max="7184" width="9.42578125" style="4" customWidth="1"/>
    <col min="7185" max="7424" width="11.7109375" style="4"/>
    <col min="7425" max="7425" width="6.85546875" style="4" customWidth="1"/>
    <col min="7426" max="7426" width="60" style="4" customWidth="1"/>
    <col min="7427" max="7435" width="11.140625" style="4" customWidth="1"/>
    <col min="7436" max="7436" width="8.85546875" style="4" customWidth="1"/>
    <col min="7437" max="7439" width="11.140625" style="4" customWidth="1"/>
    <col min="7440" max="7440" width="9.42578125" style="4" customWidth="1"/>
    <col min="7441" max="7680" width="11.7109375" style="4"/>
    <col min="7681" max="7681" width="6.85546875" style="4" customWidth="1"/>
    <col min="7682" max="7682" width="60" style="4" customWidth="1"/>
    <col min="7683" max="7691" width="11.140625" style="4" customWidth="1"/>
    <col min="7692" max="7692" width="8.85546875" style="4" customWidth="1"/>
    <col min="7693" max="7695" width="11.140625" style="4" customWidth="1"/>
    <col min="7696" max="7696" width="9.42578125" style="4" customWidth="1"/>
    <col min="7697" max="7936" width="11.7109375" style="4"/>
    <col min="7937" max="7937" width="6.85546875" style="4" customWidth="1"/>
    <col min="7938" max="7938" width="60" style="4" customWidth="1"/>
    <col min="7939" max="7947" width="11.140625" style="4" customWidth="1"/>
    <col min="7948" max="7948" width="8.85546875" style="4" customWidth="1"/>
    <col min="7949" max="7951" width="11.140625" style="4" customWidth="1"/>
    <col min="7952" max="7952" width="9.42578125" style="4" customWidth="1"/>
    <col min="7953" max="8192" width="11.7109375" style="4"/>
    <col min="8193" max="8193" width="6.85546875" style="4" customWidth="1"/>
    <col min="8194" max="8194" width="60" style="4" customWidth="1"/>
    <col min="8195" max="8203" width="11.140625" style="4" customWidth="1"/>
    <col min="8204" max="8204" width="8.85546875" style="4" customWidth="1"/>
    <col min="8205" max="8207" width="11.140625" style="4" customWidth="1"/>
    <col min="8208" max="8208" width="9.42578125" style="4" customWidth="1"/>
    <col min="8209" max="8448" width="11.7109375" style="4"/>
    <col min="8449" max="8449" width="6.85546875" style="4" customWidth="1"/>
    <col min="8450" max="8450" width="60" style="4" customWidth="1"/>
    <col min="8451" max="8459" width="11.140625" style="4" customWidth="1"/>
    <col min="8460" max="8460" width="8.85546875" style="4" customWidth="1"/>
    <col min="8461" max="8463" width="11.140625" style="4" customWidth="1"/>
    <col min="8464" max="8464" width="9.42578125" style="4" customWidth="1"/>
    <col min="8465" max="8704" width="11.7109375" style="4"/>
    <col min="8705" max="8705" width="6.85546875" style="4" customWidth="1"/>
    <col min="8706" max="8706" width="60" style="4" customWidth="1"/>
    <col min="8707" max="8715" width="11.140625" style="4" customWidth="1"/>
    <col min="8716" max="8716" width="8.85546875" style="4" customWidth="1"/>
    <col min="8717" max="8719" width="11.140625" style="4" customWidth="1"/>
    <col min="8720" max="8720" width="9.42578125" style="4" customWidth="1"/>
    <col min="8721" max="8960" width="11.7109375" style="4"/>
    <col min="8961" max="8961" width="6.85546875" style="4" customWidth="1"/>
    <col min="8962" max="8962" width="60" style="4" customWidth="1"/>
    <col min="8963" max="8971" width="11.140625" style="4" customWidth="1"/>
    <col min="8972" max="8972" width="8.85546875" style="4" customWidth="1"/>
    <col min="8973" max="8975" width="11.140625" style="4" customWidth="1"/>
    <col min="8976" max="8976" width="9.42578125" style="4" customWidth="1"/>
    <col min="8977" max="9216" width="11.7109375" style="4"/>
    <col min="9217" max="9217" width="6.85546875" style="4" customWidth="1"/>
    <col min="9218" max="9218" width="60" style="4" customWidth="1"/>
    <col min="9219" max="9227" width="11.140625" style="4" customWidth="1"/>
    <col min="9228" max="9228" width="8.85546875" style="4" customWidth="1"/>
    <col min="9229" max="9231" width="11.140625" style="4" customWidth="1"/>
    <col min="9232" max="9232" width="9.42578125" style="4" customWidth="1"/>
    <col min="9233" max="9472" width="11.7109375" style="4"/>
    <col min="9473" max="9473" width="6.85546875" style="4" customWidth="1"/>
    <col min="9474" max="9474" width="60" style="4" customWidth="1"/>
    <col min="9475" max="9483" width="11.140625" style="4" customWidth="1"/>
    <col min="9484" max="9484" width="8.85546875" style="4" customWidth="1"/>
    <col min="9485" max="9487" width="11.140625" style="4" customWidth="1"/>
    <col min="9488" max="9488" width="9.42578125" style="4" customWidth="1"/>
    <col min="9489" max="9728" width="11.7109375" style="4"/>
    <col min="9729" max="9729" width="6.85546875" style="4" customWidth="1"/>
    <col min="9730" max="9730" width="60" style="4" customWidth="1"/>
    <col min="9731" max="9739" width="11.140625" style="4" customWidth="1"/>
    <col min="9740" max="9740" width="8.85546875" style="4" customWidth="1"/>
    <col min="9741" max="9743" width="11.140625" style="4" customWidth="1"/>
    <col min="9744" max="9744" width="9.42578125" style="4" customWidth="1"/>
    <col min="9745" max="9984" width="11.7109375" style="4"/>
    <col min="9985" max="9985" width="6.85546875" style="4" customWidth="1"/>
    <col min="9986" max="9986" width="60" style="4" customWidth="1"/>
    <col min="9987" max="9995" width="11.140625" style="4" customWidth="1"/>
    <col min="9996" max="9996" width="8.85546875" style="4" customWidth="1"/>
    <col min="9997" max="9999" width="11.140625" style="4" customWidth="1"/>
    <col min="10000" max="10000" width="9.42578125" style="4" customWidth="1"/>
    <col min="10001" max="10240" width="11.7109375" style="4"/>
    <col min="10241" max="10241" width="6.85546875" style="4" customWidth="1"/>
    <col min="10242" max="10242" width="60" style="4" customWidth="1"/>
    <col min="10243" max="10251" width="11.140625" style="4" customWidth="1"/>
    <col min="10252" max="10252" width="8.85546875" style="4" customWidth="1"/>
    <col min="10253" max="10255" width="11.140625" style="4" customWidth="1"/>
    <col min="10256" max="10256" width="9.42578125" style="4" customWidth="1"/>
    <col min="10257" max="10496" width="11.7109375" style="4"/>
    <col min="10497" max="10497" width="6.85546875" style="4" customWidth="1"/>
    <col min="10498" max="10498" width="60" style="4" customWidth="1"/>
    <col min="10499" max="10507" width="11.140625" style="4" customWidth="1"/>
    <col min="10508" max="10508" width="8.85546875" style="4" customWidth="1"/>
    <col min="10509" max="10511" width="11.140625" style="4" customWidth="1"/>
    <col min="10512" max="10512" width="9.42578125" style="4" customWidth="1"/>
    <col min="10513" max="10752" width="11.7109375" style="4"/>
    <col min="10753" max="10753" width="6.85546875" style="4" customWidth="1"/>
    <col min="10754" max="10754" width="60" style="4" customWidth="1"/>
    <col min="10755" max="10763" width="11.140625" style="4" customWidth="1"/>
    <col min="10764" max="10764" width="8.85546875" style="4" customWidth="1"/>
    <col min="10765" max="10767" width="11.140625" style="4" customWidth="1"/>
    <col min="10768" max="10768" width="9.42578125" style="4" customWidth="1"/>
    <col min="10769" max="11008" width="11.7109375" style="4"/>
    <col min="11009" max="11009" width="6.85546875" style="4" customWidth="1"/>
    <col min="11010" max="11010" width="60" style="4" customWidth="1"/>
    <col min="11011" max="11019" width="11.140625" style="4" customWidth="1"/>
    <col min="11020" max="11020" width="8.85546875" style="4" customWidth="1"/>
    <col min="11021" max="11023" width="11.140625" style="4" customWidth="1"/>
    <col min="11024" max="11024" width="9.42578125" style="4" customWidth="1"/>
    <col min="11025" max="11264" width="11.7109375" style="4"/>
    <col min="11265" max="11265" width="6.85546875" style="4" customWidth="1"/>
    <col min="11266" max="11266" width="60" style="4" customWidth="1"/>
    <col min="11267" max="11275" width="11.140625" style="4" customWidth="1"/>
    <col min="11276" max="11276" width="8.85546875" style="4" customWidth="1"/>
    <col min="11277" max="11279" width="11.140625" style="4" customWidth="1"/>
    <col min="11280" max="11280" width="9.42578125" style="4" customWidth="1"/>
    <col min="11281" max="11520" width="11.7109375" style="4"/>
    <col min="11521" max="11521" width="6.85546875" style="4" customWidth="1"/>
    <col min="11522" max="11522" width="60" style="4" customWidth="1"/>
    <col min="11523" max="11531" width="11.140625" style="4" customWidth="1"/>
    <col min="11532" max="11532" width="8.85546875" style="4" customWidth="1"/>
    <col min="11533" max="11535" width="11.140625" style="4" customWidth="1"/>
    <col min="11536" max="11536" width="9.42578125" style="4" customWidth="1"/>
    <col min="11537" max="11776" width="11.7109375" style="4"/>
    <col min="11777" max="11777" width="6.85546875" style="4" customWidth="1"/>
    <col min="11778" max="11778" width="60" style="4" customWidth="1"/>
    <col min="11779" max="11787" width="11.140625" style="4" customWidth="1"/>
    <col min="11788" max="11788" width="8.85546875" style="4" customWidth="1"/>
    <col min="11789" max="11791" width="11.140625" style="4" customWidth="1"/>
    <col min="11792" max="11792" width="9.42578125" style="4" customWidth="1"/>
    <col min="11793" max="12032" width="11.7109375" style="4"/>
    <col min="12033" max="12033" width="6.85546875" style="4" customWidth="1"/>
    <col min="12034" max="12034" width="60" style="4" customWidth="1"/>
    <col min="12035" max="12043" width="11.140625" style="4" customWidth="1"/>
    <col min="12044" max="12044" width="8.85546875" style="4" customWidth="1"/>
    <col min="12045" max="12047" width="11.140625" style="4" customWidth="1"/>
    <col min="12048" max="12048" width="9.42578125" style="4" customWidth="1"/>
    <col min="12049" max="12288" width="11.7109375" style="4"/>
    <col min="12289" max="12289" width="6.85546875" style="4" customWidth="1"/>
    <col min="12290" max="12290" width="60" style="4" customWidth="1"/>
    <col min="12291" max="12299" width="11.140625" style="4" customWidth="1"/>
    <col min="12300" max="12300" width="8.85546875" style="4" customWidth="1"/>
    <col min="12301" max="12303" width="11.140625" style="4" customWidth="1"/>
    <col min="12304" max="12304" width="9.42578125" style="4" customWidth="1"/>
    <col min="12305" max="12544" width="11.7109375" style="4"/>
    <col min="12545" max="12545" width="6.85546875" style="4" customWidth="1"/>
    <col min="12546" max="12546" width="60" style="4" customWidth="1"/>
    <col min="12547" max="12555" width="11.140625" style="4" customWidth="1"/>
    <col min="12556" max="12556" width="8.85546875" style="4" customWidth="1"/>
    <col min="12557" max="12559" width="11.140625" style="4" customWidth="1"/>
    <col min="12560" max="12560" width="9.42578125" style="4" customWidth="1"/>
    <col min="12561" max="12800" width="11.7109375" style="4"/>
    <col min="12801" max="12801" width="6.85546875" style="4" customWidth="1"/>
    <col min="12802" max="12802" width="60" style="4" customWidth="1"/>
    <col min="12803" max="12811" width="11.140625" style="4" customWidth="1"/>
    <col min="12812" max="12812" width="8.85546875" style="4" customWidth="1"/>
    <col min="12813" max="12815" width="11.140625" style="4" customWidth="1"/>
    <col min="12816" max="12816" width="9.42578125" style="4" customWidth="1"/>
    <col min="12817" max="13056" width="11.7109375" style="4"/>
    <col min="13057" max="13057" width="6.85546875" style="4" customWidth="1"/>
    <col min="13058" max="13058" width="60" style="4" customWidth="1"/>
    <col min="13059" max="13067" width="11.140625" style="4" customWidth="1"/>
    <col min="13068" max="13068" width="8.85546875" style="4" customWidth="1"/>
    <col min="13069" max="13071" width="11.140625" style="4" customWidth="1"/>
    <col min="13072" max="13072" width="9.42578125" style="4" customWidth="1"/>
    <col min="13073" max="13312" width="11.7109375" style="4"/>
    <col min="13313" max="13313" width="6.85546875" style="4" customWidth="1"/>
    <col min="13314" max="13314" width="60" style="4" customWidth="1"/>
    <col min="13315" max="13323" width="11.140625" style="4" customWidth="1"/>
    <col min="13324" max="13324" width="8.85546875" style="4" customWidth="1"/>
    <col min="13325" max="13327" width="11.140625" style="4" customWidth="1"/>
    <col min="13328" max="13328" width="9.42578125" style="4" customWidth="1"/>
    <col min="13329" max="13568" width="11.7109375" style="4"/>
    <col min="13569" max="13569" width="6.85546875" style="4" customWidth="1"/>
    <col min="13570" max="13570" width="60" style="4" customWidth="1"/>
    <col min="13571" max="13579" width="11.140625" style="4" customWidth="1"/>
    <col min="13580" max="13580" width="8.85546875" style="4" customWidth="1"/>
    <col min="13581" max="13583" width="11.140625" style="4" customWidth="1"/>
    <col min="13584" max="13584" width="9.42578125" style="4" customWidth="1"/>
    <col min="13585" max="13824" width="11.7109375" style="4"/>
    <col min="13825" max="13825" width="6.85546875" style="4" customWidth="1"/>
    <col min="13826" max="13826" width="60" style="4" customWidth="1"/>
    <col min="13827" max="13835" width="11.140625" style="4" customWidth="1"/>
    <col min="13836" max="13836" width="8.85546875" style="4" customWidth="1"/>
    <col min="13837" max="13839" width="11.140625" style="4" customWidth="1"/>
    <col min="13840" max="13840" width="9.42578125" style="4" customWidth="1"/>
    <col min="13841" max="14080" width="11.7109375" style="4"/>
    <col min="14081" max="14081" width="6.85546875" style="4" customWidth="1"/>
    <col min="14082" max="14082" width="60" style="4" customWidth="1"/>
    <col min="14083" max="14091" width="11.140625" style="4" customWidth="1"/>
    <col min="14092" max="14092" width="8.85546875" style="4" customWidth="1"/>
    <col min="14093" max="14095" width="11.140625" style="4" customWidth="1"/>
    <col min="14096" max="14096" width="9.42578125" style="4" customWidth="1"/>
    <col min="14097" max="14336" width="11.7109375" style="4"/>
    <col min="14337" max="14337" width="6.85546875" style="4" customWidth="1"/>
    <col min="14338" max="14338" width="60" style="4" customWidth="1"/>
    <col min="14339" max="14347" width="11.140625" style="4" customWidth="1"/>
    <col min="14348" max="14348" width="8.85546875" style="4" customWidth="1"/>
    <col min="14349" max="14351" width="11.140625" style="4" customWidth="1"/>
    <col min="14352" max="14352" width="9.42578125" style="4" customWidth="1"/>
    <col min="14353" max="14592" width="11.7109375" style="4"/>
    <col min="14593" max="14593" width="6.85546875" style="4" customWidth="1"/>
    <col min="14594" max="14594" width="60" style="4" customWidth="1"/>
    <col min="14595" max="14603" width="11.140625" style="4" customWidth="1"/>
    <col min="14604" max="14604" width="8.85546875" style="4" customWidth="1"/>
    <col min="14605" max="14607" width="11.140625" style="4" customWidth="1"/>
    <col min="14608" max="14608" width="9.42578125" style="4" customWidth="1"/>
    <col min="14609" max="14848" width="11.7109375" style="4"/>
    <col min="14849" max="14849" width="6.85546875" style="4" customWidth="1"/>
    <col min="14850" max="14850" width="60" style="4" customWidth="1"/>
    <col min="14851" max="14859" width="11.140625" style="4" customWidth="1"/>
    <col min="14860" max="14860" width="8.85546875" style="4" customWidth="1"/>
    <col min="14861" max="14863" width="11.140625" style="4" customWidth="1"/>
    <col min="14864" max="14864" width="9.42578125" style="4" customWidth="1"/>
    <col min="14865" max="15104" width="11.7109375" style="4"/>
    <col min="15105" max="15105" width="6.85546875" style="4" customWidth="1"/>
    <col min="15106" max="15106" width="60" style="4" customWidth="1"/>
    <col min="15107" max="15115" width="11.140625" style="4" customWidth="1"/>
    <col min="15116" max="15116" width="8.85546875" style="4" customWidth="1"/>
    <col min="15117" max="15119" width="11.140625" style="4" customWidth="1"/>
    <col min="15120" max="15120" width="9.42578125" style="4" customWidth="1"/>
    <col min="15121" max="15360" width="11.7109375" style="4"/>
    <col min="15361" max="15361" width="6.85546875" style="4" customWidth="1"/>
    <col min="15362" max="15362" width="60" style="4" customWidth="1"/>
    <col min="15363" max="15371" width="11.140625" style="4" customWidth="1"/>
    <col min="15372" max="15372" width="8.85546875" style="4" customWidth="1"/>
    <col min="15373" max="15375" width="11.140625" style="4" customWidth="1"/>
    <col min="15376" max="15376" width="9.42578125" style="4" customWidth="1"/>
    <col min="15377" max="15616" width="11.7109375" style="4"/>
    <col min="15617" max="15617" width="6.85546875" style="4" customWidth="1"/>
    <col min="15618" max="15618" width="60" style="4" customWidth="1"/>
    <col min="15619" max="15627" width="11.140625" style="4" customWidth="1"/>
    <col min="15628" max="15628" width="8.85546875" style="4" customWidth="1"/>
    <col min="15629" max="15631" width="11.140625" style="4" customWidth="1"/>
    <col min="15632" max="15632" width="9.42578125" style="4" customWidth="1"/>
    <col min="15633" max="15872" width="11.7109375" style="4"/>
    <col min="15873" max="15873" width="6.85546875" style="4" customWidth="1"/>
    <col min="15874" max="15874" width="60" style="4" customWidth="1"/>
    <col min="15875" max="15883" width="11.140625" style="4" customWidth="1"/>
    <col min="15884" max="15884" width="8.85546875" style="4" customWidth="1"/>
    <col min="15885" max="15887" width="11.140625" style="4" customWidth="1"/>
    <col min="15888" max="15888" width="9.42578125" style="4" customWidth="1"/>
    <col min="15889" max="16128" width="11.7109375" style="4"/>
    <col min="16129" max="16129" width="6.85546875" style="4" customWidth="1"/>
    <col min="16130" max="16130" width="60" style="4" customWidth="1"/>
    <col min="16131" max="16139" width="11.140625" style="4" customWidth="1"/>
    <col min="16140" max="16140" width="8.85546875" style="4" customWidth="1"/>
    <col min="16141" max="16143" width="11.140625" style="4" customWidth="1"/>
    <col min="16144" max="16144" width="9.42578125" style="4" customWidth="1"/>
    <col min="16145" max="16384" width="11.7109375" style="4"/>
  </cols>
  <sheetData>
    <row r="1" spans="1:16" s="2" customForma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pans="1:16">
      <c r="A3" s="5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spans="1:16">
      <c r="A4" s="5" t="s">
        <v>3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</row>
    <row r="5" spans="1:16">
      <c r="A5" s="6"/>
      <c r="B5" s="6"/>
      <c r="C5" s="6"/>
      <c r="D5" s="6"/>
      <c r="E5" s="6"/>
      <c r="F5" s="6"/>
      <c r="G5" s="6"/>
      <c r="H5" s="6"/>
      <c r="I5" s="6"/>
      <c r="O5" s="7" t="s">
        <v>4</v>
      </c>
    </row>
    <row r="6" spans="1:16" s="10" customFormat="1" ht="12.75">
      <c r="A6" s="8" t="s">
        <v>5</v>
      </c>
      <c r="B6" s="8" t="s">
        <v>6</v>
      </c>
      <c r="C6" s="8" t="s">
        <v>7</v>
      </c>
      <c r="D6" s="9" t="s">
        <v>8</v>
      </c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s="10" customFormat="1" ht="12.75">
      <c r="A7" s="11"/>
      <c r="B7" s="11"/>
      <c r="C7" s="11"/>
      <c r="D7" s="12" t="s">
        <v>9</v>
      </c>
      <c r="E7" s="12" t="s">
        <v>10</v>
      </c>
      <c r="F7" s="12" t="s">
        <v>11</v>
      </c>
      <c r="G7" s="12" t="s">
        <v>12</v>
      </c>
      <c r="H7" s="13" t="s">
        <v>13</v>
      </c>
      <c r="I7" s="12" t="s">
        <v>14</v>
      </c>
      <c r="J7" s="12" t="s">
        <v>15</v>
      </c>
      <c r="K7" s="12" t="s">
        <v>16</v>
      </c>
      <c r="L7" s="9" t="s">
        <v>17</v>
      </c>
      <c r="M7" s="9"/>
      <c r="N7" s="12" t="s">
        <v>18</v>
      </c>
      <c r="O7" s="13" t="s">
        <v>19</v>
      </c>
      <c r="P7" s="13" t="s">
        <v>20</v>
      </c>
    </row>
    <row r="8" spans="1:16" s="18" customFormat="1" ht="76.5">
      <c r="A8" s="14"/>
      <c r="B8" s="14"/>
      <c r="C8" s="14"/>
      <c r="D8" s="15"/>
      <c r="E8" s="15"/>
      <c r="F8" s="15"/>
      <c r="G8" s="15"/>
      <c r="H8" s="16"/>
      <c r="I8" s="15"/>
      <c r="J8" s="15"/>
      <c r="K8" s="15"/>
      <c r="L8" s="17" t="s">
        <v>21</v>
      </c>
      <c r="M8" s="17" t="s">
        <v>22</v>
      </c>
      <c r="N8" s="15"/>
      <c r="O8" s="16"/>
      <c r="P8" s="16"/>
    </row>
    <row r="9" spans="1:16" s="22" customFormat="1" ht="12.75">
      <c r="A9" s="19"/>
      <c r="B9" s="20" t="s">
        <v>7</v>
      </c>
      <c r="C9" s="21">
        <f>C10+C50+C81+C96</f>
        <v>4104510</v>
      </c>
      <c r="D9" s="20">
        <f t="shared" ref="D9:P9" si="0">D10+D50+D81+D96</f>
        <v>1564425</v>
      </c>
      <c r="E9" s="20">
        <f t="shared" si="0"/>
        <v>30409</v>
      </c>
      <c r="F9" s="20">
        <f t="shared" si="0"/>
        <v>1033595</v>
      </c>
      <c r="G9" s="20">
        <f t="shared" si="0"/>
        <v>91653</v>
      </c>
      <c r="H9" s="20">
        <f t="shared" si="0"/>
        <v>63453</v>
      </c>
      <c r="I9" s="20">
        <f t="shared" si="0"/>
        <v>75455</v>
      </c>
      <c r="J9" s="20">
        <f t="shared" si="0"/>
        <v>92664</v>
      </c>
      <c r="K9" s="20">
        <f t="shared" si="0"/>
        <v>293942</v>
      </c>
      <c r="L9" s="20">
        <f t="shared" si="0"/>
        <v>35000</v>
      </c>
      <c r="M9" s="20">
        <f t="shared" si="0"/>
        <v>44782</v>
      </c>
      <c r="N9" s="20">
        <f t="shared" si="0"/>
        <v>675491</v>
      </c>
      <c r="O9" s="20">
        <f t="shared" si="0"/>
        <v>132233</v>
      </c>
      <c r="P9" s="20">
        <f t="shared" si="0"/>
        <v>51190</v>
      </c>
    </row>
    <row r="10" spans="1:16" s="10" customFormat="1" ht="12.75">
      <c r="A10" s="23" t="s">
        <v>23</v>
      </c>
      <c r="B10" s="24" t="s">
        <v>24</v>
      </c>
      <c r="C10" s="25">
        <f>SUM(D10:K10)+SUM(N10:P10)</f>
        <v>3934627</v>
      </c>
      <c r="D10" s="25">
        <f>SUM(D11:D16)+D18+D20+D21+D22+D23+D24+D26+D30+D31+D32+D34+D36+SUM(D37:D48)-D46</f>
        <v>1564425</v>
      </c>
      <c r="E10" s="25">
        <f t="shared" ref="E10:P10" si="1">SUM(E11:E16)+E18+E20+E21+E22+E23+E24+E26+E30+E31+E32+E34+E36+SUM(E37:E48)-E46</f>
        <v>30409</v>
      </c>
      <c r="F10" s="25">
        <f t="shared" si="1"/>
        <v>1033595</v>
      </c>
      <c r="G10" s="25">
        <f t="shared" si="1"/>
        <v>91653</v>
      </c>
      <c r="H10" s="25">
        <f t="shared" si="1"/>
        <v>63453</v>
      </c>
      <c r="I10" s="25">
        <f t="shared" si="1"/>
        <v>75455</v>
      </c>
      <c r="J10" s="25">
        <f t="shared" si="1"/>
        <v>92664</v>
      </c>
      <c r="K10" s="25">
        <f t="shared" si="1"/>
        <v>245760</v>
      </c>
      <c r="L10" s="25">
        <f t="shared" si="1"/>
        <v>35000</v>
      </c>
      <c r="M10" s="25">
        <f t="shared" si="1"/>
        <v>0</v>
      </c>
      <c r="N10" s="25">
        <f t="shared" si="1"/>
        <v>604980</v>
      </c>
      <c r="O10" s="25">
        <f t="shared" si="1"/>
        <v>132233</v>
      </c>
      <c r="P10" s="25">
        <f t="shared" si="1"/>
        <v>0</v>
      </c>
    </row>
    <row r="11" spans="1:16" s="10" customFormat="1" ht="12.75">
      <c r="A11" s="26">
        <v>1</v>
      </c>
      <c r="B11" s="27" t="s">
        <v>25</v>
      </c>
      <c r="C11" s="28">
        <f t="shared" ref="C11:C74" si="2">SUM(D11:K11)+SUM(N11:P11)</f>
        <v>978</v>
      </c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>
        <v>978</v>
      </c>
      <c r="O11" s="28"/>
      <c r="P11" s="28"/>
    </row>
    <row r="12" spans="1:16" s="10" customFormat="1" ht="12.75">
      <c r="A12" s="26">
        <v>2</v>
      </c>
      <c r="B12" s="27" t="s">
        <v>26</v>
      </c>
      <c r="C12" s="28">
        <f t="shared" si="2"/>
        <v>8534</v>
      </c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>
        <v>8534</v>
      </c>
      <c r="O12" s="28"/>
      <c r="P12" s="28"/>
    </row>
    <row r="13" spans="1:16" s="10" customFormat="1" ht="12.75">
      <c r="A13" s="26">
        <v>3</v>
      </c>
      <c r="B13" s="27" t="s">
        <v>27</v>
      </c>
      <c r="C13" s="28">
        <f t="shared" si="2"/>
        <v>11460</v>
      </c>
      <c r="D13" s="28"/>
      <c r="E13" s="28"/>
      <c r="F13" s="28"/>
      <c r="G13" s="28"/>
      <c r="H13" s="28"/>
      <c r="I13" s="28"/>
      <c r="J13" s="28"/>
      <c r="K13" s="28">
        <v>6803</v>
      </c>
      <c r="L13" s="28"/>
      <c r="M13" s="28"/>
      <c r="N13" s="28">
        <v>4657</v>
      </c>
      <c r="O13" s="28"/>
      <c r="P13" s="28"/>
    </row>
    <row r="14" spans="1:16" s="10" customFormat="1" ht="12.75">
      <c r="A14" s="26">
        <v>4</v>
      </c>
      <c r="B14" s="27" t="s">
        <v>28</v>
      </c>
      <c r="C14" s="28">
        <f t="shared" si="2"/>
        <v>63453</v>
      </c>
      <c r="D14" s="28"/>
      <c r="E14" s="28"/>
      <c r="F14" s="28"/>
      <c r="G14" s="28"/>
      <c r="H14" s="28">
        <v>63453</v>
      </c>
      <c r="I14" s="28"/>
      <c r="J14" s="28"/>
      <c r="K14" s="28"/>
      <c r="L14" s="28"/>
      <c r="M14" s="28"/>
      <c r="N14" s="28"/>
      <c r="O14" s="28"/>
      <c r="P14" s="28"/>
    </row>
    <row r="15" spans="1:16" s="10" customFormat="1" ht="12.75">
      <c r="A15" s="26">
        <v>5</v>
      </c>
      <c r="B15" s="27" t="s">
        <v>29</v>
      </c>
      <c r="C15" s="28">
        <f t="shared" si="2"/>
        <v>27066</v>
      </c>
      <c r="D15" s="28"/>
      <c r="E15" s="28"/>
      <c r="F15" s="28"/>
      <c r="G15" s="28"/>
      <c r="H15" s="28"/>
      <c r="I15" s="28"/>
      <c r="J15" s="28"/>
      <c r="K15" s="28">
        <v>13560</v>
      </c>
      <c r="L15" s="28"/>
      <c r="M15" s="28"/>
      <c r="N15" s="28">
        <v>13506</v>
      </c>
      <c r="O15" s="28"/>
      <c r="P15" s="28"/>
    </row>
    <row r="16" spans="1:16" s="10" customFormat="1" ht="12.75">
      <c r="A16" s="26">
        <v>6</v>
      </c>
      <c r="B16" s="27" t="s">
        <v>30</v>
      </c>
      <c r="C16" s="28">
        <f t="shared" si="2"/>
        <v>1414358</v>
      </c>
      <c r="D16" s="28">
        <f>1412476-17212</f>
        <v>1395264</v>
      </c>
      <c r="E16" s="28"/>
      <c r="F16" s="28"/>
      <c r="G16" s="28"/>
      <c r="H16" s="28"/>
      <c r="I16" s="28"/>
      <c r="J16" s="28"/>
      <c r="K16" s="28"/>
      <c r="L16" s="28"/>
      <c r="M16" s="28"/>
      <c r="N16" s="28">
        <v>19094</v>
      </c>
      <c r="O16" s="28"/>
      <c r="P16" s="28"/>
    </row>
    <row r="17" spans="1:16" s="10" customFormat="1" ht="38.25">
      <c r="A17" s="29"/>
      <c r="B17" s="30" t="s">
        <v>31</v>
      </c>
      <c r="C17" s="28">
        <f t="shared" si="2"/>
        <v>11607</v>
      </c>
      <c r="D17" s="31">
        <v>11607</v>
      </c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</row>
    <row r="18" spans="1:16" s="10" customFormat="1" ht="12.75">
      <c r="A18" s="26">
        <v>7</v>
      </c>
      <c r="B18" s="27" t="s">
        <v>32</v>
      </c>
      <c r="C18" s="28">
        <f t="shared" si="2"/>
        <v>54535</v>
      </c>
      <c r="D18" s="28"/>
      <c r="E18" s="28"/>
      <c r="F18" s="28"/>
      <c r="G18" s="28"/>
      <c r="H18" s="28"/>
      <c r="I18" s="28"/>
      <c r="J18" s="28"/>
      <c r="K18" s="28">
        <v>35000</v>
      </c>
      <c r="L18" s="28">
        <v>35000</v>
      </c>
      <c r="M18" s="28"/>
      <c r="N18" s="28">
        <v>19535</v>
      </c>
      <c r="O18" s="28"/>
      <c r="P18" s="28"/>
    </row>
    <row r="19" spans="1:16" s="10" customFormat="1" ht="12.75">
      <c r="A19" s="29"/>
      <c r="B19" s="32" t="s">
        <v>33</v>
      </c>
      <c r="C19" s="28">
        <f t="shared" si="2"/>
        <v>35000</v>
      </c>
      <c r="D19" s="31"/>
      <c r="E19" s="31"/>
      <c r="F19" s="31"/>
      <c r="G19" s="31"/>
      <c r="H19" s="31"/>
      <c r="I19" s="31"/>
      <c r="J19" s="31"/>
      <c r="K19" s="31">
        <v>35000</v>
      </c>
      <c r="L19" s="31">
        <v>35000</v>
      </c>
      <c r="M19" s="31"/>
      <c r="N19" s="31"/>
      <c r="O19" s="31"/>
      <c r="P19" s="31"/>
    </row>
    <row r="20" spans="1:16" s="10" customFormat="1" ht="12.75">
      <c r="A20" s="26">
        <v>8</v>
      </c>
      <c r="B20" s="33" t="s">
        <v>34</v>
      </c>
      <c r="C20" s="28">
        <f t="shared" si="2"/>
        <v>20311</v>
      </c>
      <c r="D20" s="28"/>
      <c r="E20" s="28"/>
      <c r="F20" s="28"/>
      <c r="G20" s="28"/>
      <c r="H20" s="28"/>
      <c r="I20" s="28"/>
      <c r="J20" s="28"/>
      <c r="K20" s="28">
        <v>4509</v>
      </c>
      <c r="L20" s="28"/>
      <c r="M20" s="28"/>
      <c r="N20" s="28">
        <v>15802</v>
      </c>
      <c r="O20" s="28"/>
      <c r="P20" s="28"/>
    </row>
    <row r="21" spans="1:16" s="10" customFormat="1" ht="12.75">
      <c r="A21" s="26">
        <v>9</v>
      </c>
      <c r="B21" s="27" t="s">
        <v>35</v>
      </c>
      <c r="C21" s="28">
        <f t="shared" si="2"/>
        <v>42647</v>
      </c>
      <c r="D21" s="28"/>
      <c r="E21" s="28">
        <v>30409</v>
      </c>
      <c r="F21" s="28"/>
      <c r="G21" s="28"/>
      <c r="H21" s="28"/>
      <c r="I21" s="28"/>
      <c r="J21" s="28"/>
      <c r="K21" s="28"/>
      <c r="L21" s="28"/>
      <c r="M21" s="28"/>
      <c r="N21" s="28">
        <v>12238</v>
      </c>
      <c r="O21" s="28"/>
      <c r="P21" s="28"/>
    </row>
    <row r="22" spans="1:16" s="10" customFormat="1" ht="12.75">
      <c r="A22" s="26">
        <v>10</v>
      </c>
      <c r="B22" s="27" t="s">
        <v>36</v>
      </c>
      <c r="C22" s="28">
        <f t="shared" si="2"/>
        <v>169546</v>
      </c>
      <c r="D22" s="28">
        <v>14519</v>
      </c>
      <c r="E22" s="28"/>
      <c r="F22" s="28"/>
      <c r="G22" s="28"/>
      <c r="H22" s="28"/>
      <c r="I22" s="28"/>
      <c r="J22" s="28"/>
      <c r="K22" s="28">
        <v>7926</v>
      </c>
      <c r="L22" s="28"/>
      <c r="M22" s="28"/>
      <c r="N22" s="28">
        <v>14868</v>
      </c>
      <c r="O22" s="28">
        <v>132233</v>
      </c>
      <c r="P22" s="28"/>
    </row>
    <row r="23" spans="1:16" s="10" customFormat="1" ht="12.75">
      <c r="A23" s="26">
        <v>11</v>
      </c>
      <c r="B23" s="27" t="s">
        <v>37</v>
      </c>
      <c r="C23" s="28">
        <f t="shared" si="2"/>
        <v>17952</v>
      </c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>
        <v>17952</v>
      </c>
      <c r="O23" s="28"/>
      <c r="P23" s="28"/>
    </row>
    <row r="24" spans="1:16" s="10" customFormat="1" ht="12.75">
      <c r="A24" s="26">
        <v>12</v>
      </c>
      <c r="B24" s="27" t="s">
        <v>38</v>
      </c>
      <c r="C24" s="28">
        <f t="shared" si="2"/>
        <v>58704</v>
      </c>
      <c r="D24" s="28"/>
      <c r="E24" s="28"/>
      <c r="F24" s="28"/>
      <c r="G24" s="28"/>
      <c r="H24" s="28"/>
      <c r="I24" s="28"/>
      <c r="J24" s="28"/>
      <c r="K24" s="28">
        <v>4203</v>
      </c>
      <c r="L24" s="28"/>
      <c r="M24" s="28"/>
      <c r="N24" s="28">
        <v>54501</v>
      </c>
      <c r="O24" s="28"/>
      <c r="P24" s="28"/>
    </row>
    <row r="25" spans="1:16" s="10" customFormat="1" ht="12.75">
      <c r="A25" s="29"/>
      <c r="B25" s="32" t="s">
        <v>39</v>
      </c>
      <c r="C25" s="28">
        <f t="shared" si="2"/>
        <v>6990</v>
      </c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>
        <v>6990</v>
      </c>
      <c r="O25" s="31"/>
      <c r="P25" s="31"/>
    </row>
    <row r="26" spans="1:16" s="10" customFormat="1" ht="12.75">
      <c r="A26" s="26">
        <v>13</v>
      </c>
      <c r="B26" s="27" t="s">
        <v>40</v>
      </c>
      <c r="C26" s="28">
        <f t="shared" si="2"/>
        <v>344010</v>
      </c>
      <c r="D26" s="28">
        <f>D27+D28+D29</f>
        <v>0</v>
      </c>
      <c r="E26" s="28">
        <f t="shared" ref="E26:P26" si="3">E27+E28+E29</f>
        <v>0</v>
      </c>
      <c r="F26" s="28">
        <f t="shared" si="3"/>
        <v>0</v>
      </c>
      <c r="G26" s="28">
        <f t="shared" si="3"/>
        <v>0</v>
      </c>
      <c r="H26" s="28">
        <f t="shared" si="3"/>
        <v>0</v>
      </c>
      <c r="I26" s="28">
        <f t="shared" si="3"/>
        <v>0</v>
      </c>
      <c r="J26" s="28">
        <f t="shared" si="3"/>
        <v>84364</v>
      </c>
      <c r="K26" s="28">
        <f t="shared" si="3"/>
        <v>98833</v>
      </c>
      <c r="L26" s="28"/>
      <c r="M26" s="28"/>
      <c r="N26" s="28">
        <f t="shared" si="3"/>
        <v>160813</v>
      </c>
      <c r="O26" s="28">
        <f t="shared" si="3"/>
        <v>0</v>
      </c>
      <c r="P26" s="28">
        <f t="shared" si="3"/>
        <v>0</v>
      </c>
    </row>
    <row r="27" spans="1:16" s="10" customFormat="1" ht="12.75">
      <c r="A27" s="29"/>
      <c r="B27" s="32" t="s">
        <v>41</v>
      </c>
      <c r="C27" s="28">
        <f t="shared" si="2"/>
        <v>84364</v>
      </c>
      <c r="D27" s="31"/>
      <c r="E27" s="31"/>
      <c r="F27" s="31"/>
      <c r="G27" s="31"/>
      <c r="H27" s="31"/>
      <c r="I27" s="31"/>
      <c r="J27" s="31">
        <v>84364</v>
      </c>
      <c r="K27" s="31"/>
      <c r="L27" s="31"/>
      <c r="M27" s="31"/>
      <c r="N27" s="31"/>
      <c r="O27" s="31"/>
      <c r="P27" s="31"/>
    </row>
    <row r="28" spans="1:16" s="10" customFormat="1" ht="12.75">
      <c r="A28" s="29"/>
      <c r="B28" s="32" t="s">
        <v>42</v>
      </c>
      <c r="C28" s="28">
        <f t="shared" si="2"/>
        <v>160813</v>
      </c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>
        <v>160813</v>
      </c>
      <c r="O28" s="31"/>
      <c r="P28" s="31"/>
    </row>
    <row r="29" spans="1:16" s="10" customFormat="1" ht="12.75">
      <c r="A29" s="29"/>
      <c r="B29" s="32" t="s">
        <v>43</v>
      </c>
      <c r="C29" s="28">
        <f t="shared" si="2"/>
        <v>98833</v>
      </c>
      <c r="D29" s="31"/>
      <c r="E29" s="31"/>
      <c r="F29" s="31"/>
      <c r="G29" s="31"/>
      <c r="H29" s="31"/>
      <c r="I29" s="31"/>
      <c r="J29" s="31"/>
      <c r="K29" s="31">
        <v>98833</v>
      </c>
      <c r="L29" s="31"/>
      <c r="M29" s="31"/>
      <c r="N29" s="31"/>
      <c r="O29" s="31"/>
      <c r="P29" s="31"/>
    </row>
    <row r="30" spans="1:16" s="10" customFormat="1" ht="12.75">
      <c r="A30" s="26">
        <v>14</v>
      </c>
      <c r="B30" s="27" t="s">
        <v>44</v>
      </c>
      <c r="C30" s="28">
        <f t="shared" si="2"/>
        <v>23353</v>
      </c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>
        <v>23353</v>
      </c>
      <c r="O30" s="28"/>
      <c r="P30" s="28"/>
    </row>
    <row r="31" spans="1:16" s="10" customFormat="1" ht="12.75">
      <c r="A31" s="26">
        <v>15</v>
      </c>
      <c r="B31" s="27" t="s">
        <v>45</v>
      </c>
      <c r="C31" s="28">
        <f t="shared" si="2"/>
        <v>57138</v>
      </c>
      <c r="D31" s="28"/>
      <c r="E31" s="28"/>
      <c r="F31" s="28"/>
      <c r="G31" s="28"/>
      <c r="H31" s="28"/>
      <c r="I31" s="28"/>
      <c r="J31" s="28">
        <v>8300</v>
      </c>
      <c r="K31" s="28">
        <v>27003</v>
      </c>
      <c r="L31" s="28"/>
      <c r="M31" s="28"/>
      <c r="N31" s="28">
        <v>21835</v>
      </c>
      <c r="O31" s="28"/>
      <c r="P31" s="28"/>
    </row>
    <row r="32" spans="1:16" s="10" customFormat="1" ht="12.75">
      <c r="A32" s="26">
        <v>16</v>
      </c>
      <c r="B32" s="27" t="s">
        <v>46</v>
      </c>
      <c r="C32" s="28">
        <f t="shared" si="2"/>
        <v>51746</v>
      </c>
      <c r="D32" s="28"/>
      <c r="E32" s="28"/>
      <c r="F32" s="28"/>
      <c r="G32" s="28"/>
      <c r="H32" s="28"/>
      <c r="I32" s="28"/>
      <c r="J32" s="28"/>
      <c r="K32" s="28">
        <v>31204</v>
      </c>
      <c r="L32" s="28"/>
      <c r="M32" s="28"/>
      <c r="N32" s="28">
        <v>20542</v>
      </c>
      <c r="O32" s="28"/>
      <c r="P32" s="28"/>
    </row>
    <row r="33" spans="1:16" s="10" customFormat="1" ht="12.75">
      <c r="A33" s="29"/>
      <c r="B33" s="32" t="s">
        <v>39</v>
      </c>
      <c r="C33" s="28">
        <f t="shared" si="2"/>
        <v>5065</v>
      </c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>
        <v>5065</v>
      </c>
      <c r="O33" s="31"/>
      <c r="P33" s="31"/>
    </row>
    <row r="34" spans="1:16" s="10" customFormat="1" ht="12.75">
      <c r="A34" s="26">
        <v>17</v>
      </c>
      <c r="B34" s="27" t="s">
        <v>47</v>
      </c>
      <c r="C34" s="28">
        <f t="shared" si="2"/>
        <v>29344</v>
      </c>
      <c r="D34" s="28"/>
      <c r="E34" s="28"/>
      <c r="F34" s="28"/>
      <c r="G34" s="28"/>
      <c r="H34" s="28"/>
      <c r="I34" s="28"/>
      <c r="J34" s="28"/>
      <c r="K34" s="28">
        <v>9638</v>
      </c>
      <c r="L34" s="28"/>
      <c r="M34" s="28"/>
      <c r="N34" s="28">
        <v>19706</v>
      </c>
      <c r="O34" s="28"/>
      <c r="P34" s="28"/>
    </row>
    <row r="35" spans="1:16" s="10" customFormat="1" ht="12.75">
      <c r="A35" s="29"/>
      <c r="B35" s="32" t="s">
        <v>39</v>
      </c>
      <c r="C35" s="28">
        <f t="shared" si="2"/>
        <v>380</v>
      </c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>
        <v>380</v>
      </c>
      <c r="O35" s="31"/>
      <c r="P35" s="31"/>
    </row>
    <row r="36" spans="1:16" s="10" customFormat="1" ht="12.75">
      <c r="A36" s="26">
        <v>18</v>
      </c>
      <c r="B36" s="27" t="s">
        <v>48</v>
      </c>
      <c r="C36" s="28">
        <f t="shared" si="2"/>
        <v>194225</v>
      </c>
      <c r="D36" s="28">
        <v>17212</v>
      </c>
      <c r="E36" s="28"/>
      <c r="F36" s="28"/>
      <c r="G36" s="28">
        <v>86740</v>
      </c>
      <c r="H36" s="28"/>
      <c r="I36" s="28">
        <v>75455</v>
      </c>
      <c r="J36" s="28"/>
      <c r="K36" s="28"/>
      <c r="L36" s="28"/>
      <c r="M36" s="28"/>
      <c r="N36" s="28">
        <v>14818</v>
      </c>
      <c r="O36" s="28"/>
      <c r="P36" s="28"/>
    </row>
    <row r="37" spans="1:16" s="10" customFormat="1" ht="12.75">
      <c r="A37" s="26">
        <v>19</v>
      </c>
      <c r="B37" s="27" t="s">
        <v>49</v>
      </c>
      <c r="C37" s="28">
        <f t="shared" si="2"/>
        <v>27683</v>
      </c>
      <c r="D37" s="28"/>
      <c r="E37" s="28"/>
      <c r="F37" s="28"/>
      <c r="G37" s="28"/>
      <c r="H37" s="28"/>
      <c r="I37" s="28"/>
      <c r="J37" s="28"/>
      <c r="K37" s="28">
        <v>1063</v>
      </c>
      <c r="L37" s="28"/>
      <c r="M37" s="28"/>
      <c r="N37" s="28">
        <v>26620</v>
      </c>
      <c r="O37" s="28"/>
      <c r="P37" s="28"/>
    </row>
    <row r="38" spans="1:16" s="10" customFormat="1" ht="12.75">
      <c r="A38" s="26">
        <v>20</v>
      </c>
      <c r="B38" s="27" t="s">
        <v>50</v>
      </c>
      <c r="C38" s="28">
        <f t="shared" si="2"/>
        <v>1058126</v>
      </c>
      <c r="D38" s="28"/>
      <c r="E38" s="28"/>
      <c r="F38" s="28">
        <v>1033595</v>
      </c>
      <c r="G38" s="28"/>
      <c r="H38" s="28"/>
      <c r="I38" s="28"/>
      <c r="J38" s="28"/>
      <c r="K38" s="28"/>
      <c r="L38" s="28"/>
      <c r="M38" s="28"/>
      <c r="N38" s="28">
        <v>24531</v>
      </c>
      <c r="O38" s="28"/>
      <c r="P38" s="28"/>
    </row>
    <row r="39" spans="1:16" s="10" customFormat="1" ht="12.75">
      <c r="A39" s="26">
        <v>21</v>
      </c>
      <c r="B39" s="27" t="s">
        <v>51</v>
      </c>
      <c r="C39" s="28">
        <f t="shared" si="2"/>
        <v>17862</v>
      </c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>
        <v>17862</v>
      </c>
      <c r="O39" s="28"/>
      <c r="P39" s="28"/>
    </row>
    <row r="40" spans="1:16" s="10" customFormat="1" ht="12.75">
      <c r="A40" s="26">
        <v>22</v>
      </c>
      <c r="B40" s="27" t="s">
        <v>52</v>
      </c>
      <c r="C40" s="28">
        <f t="shared" si="2"/>
        <v>21231</v>
      </c>
      <c r="D40" s="28">
        <v>1958</v>
      </c>
      <c r="E40" s="28"/>
      <c r="F40" s="28"/>
      <c r="G40" s="28">
        <v>4913</v>
      </c>
      <c r="H40" s="28"/>
      <c r="I40" s="28"/>
      <c r="J40" s="28"/>
      <c r="K40" s="28"/>
      <c r="L40" s="28"/>
      <c r="M40" s="28"/>
      <c r="N40" s="28">
        <v>14360</v>
      </c>
      <c r="O40" s="28"/>
      <c r="P40" s="28"/>
    </row>
    <row r="41" spans="1:16" s="10" customFormat="1" ht="12.75">
      <c r="A41" s="26">
        <v>23</v>
      </c>
      <c r="B41" s="27" t="s">
        <v>53</v>
      </c>
      <c r="C41" s="28">
        <f t="shared" si="2"/>
        <v>65069</v>
      </c>
      <c r="D41" s="28">
        <v>65069</v>
      </c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</row>
    <row r="42" spans="1:16" s="10" customFormat="1" ht="12.75">
      <c r="A42" s="26">
        <v>24</v>
      </c>
      <c r="B42" s="27" t="s">
        <v>54</v>
      </c>
      <c r="C42" s="28">
        <f t="shared" si="2"/>
        <v>29215</v>
      </c>
      <c r="D42" s="28">
        <v>29215</v>
      </c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</row>
    <row r="43" spans="1:16" s="10" customFormat="1" ht="12.75">
      <c r="A43" s="26">
        <v>25</v>
      </c>
      <c r="B43" s="27" t="s">
        <v>55</v>
      </c>
      <c r="C43" s="28">
        <f t="shared" si="2"/>
        <v>24367</v>
      </c>
      <c r="D43" s="28">
        <v>24367</v>
      </c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</row>
    <row r="44" spans="1:16" s="10" customFormat="1" ht="12.75">
      <c r="A44" s="26">
        <v>26</v>
      </c>
      <c r="B44" s="27" t="s">
        <v>56</v>
      </c>
      <c r="C44" s="28">
        <f t="shared" si="2"/>
        <v>16821</v>
      </c>
      <c r="D44" s="28">
        <v>16821</v>
      </c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</row>
    <row r="45" spans="1:16" s="10" customFormat="1" ht="12.75">
      <c r="A45" s="26">
        <v>27</v>
      </c>
      <c r="B45" s="27" t="s">
        <v>57</v>
      </c>
      <c r="C45" s="28">
        <f t="shared" si="2"/>
        <v>9799</v>
      </c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>
        <v>9799</v>
      </c>
      <c r="O45" s="28"/>
      <c r="P45" s="28"/>
    </row>
    <row r="46" spans="1:16" s="10" customFormat="1" ht="12.75">
      <c r="A46" s="29"/>
      <c r="B46" s="32" t="s">
        <v>58</v>
      </c>
      <c r="C46" s="28">
        <f t="shared" si="2"/>
        <v>406</v>
      </c>
      <c r="D46" s="31"/>
      <c r="E46" s="31"/>
      <c r="F46" s="31"/>
      <c r="G46" s="31"/>
      <c r="H46" s="31"/>
      <c r="I46" s="31"/>
      <c r="J46" s="31"/>
      <c r="K46" s="31"/>
      <c r="L46" s="31"/>
      <c r="M46" s="31"/>
      <c r="N46" s="31">
        <v>406</v>
      </c>
      <c r="O46" s="31"/>
      <c r="P46" s="31"/>
    </row>
    <row r="47" spans="1:16" s="10" customFormat="1" ht="12.75">
      <c r="A47" s="26">
        <v>28</v>
      </c>
      <c r="B47" s="27" t="s">
        <v>59</v>
      </c>
      <c r="C47" s="28">
        <f t="shared" si="2"/>
        <v>25009</v>
      </c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>
        <v>25009</v>
      </c>
      <c r="O47" s="28"/>
      <c r="P47" s="28"/>
    </row>
    <row r="48" spans="1:16" s="10" customFormat="1" ht="12.75">
      <c r="A48" s="26">
        <v>29</v>
      </c>
      <c r="B48" s="27" t="s">
        <v>60</v>
      </c>
      <c r="C48" s="28">
        <f t="shared" si="2"/>
        <v>50085</v>
      </c>
      <c r="D48" s="28"/>
      <c r="E48" s="28"/>
      <c r="F48" s="28"/>
      <c r="G48" s="28"/>
      <c r="H48" s="28"/>
      <c r="I48" s="28"/>
      <c r="J48" s="28"/>
      <c r="K48" s="28">
        <v>6018</v>
      </c>
      <c r="L48" s="28"/>
      <c r="M48" s="28"/>
      <c r="N48" s="28">
        <v>44067</v>
      </c>
      <c r="O48" s="28"/>
      <c r="P48" s="28"/>
    </row>
    <row r="49" spans="1:16" s="10" customFormat="1" ht="12.75">
      <c r="A49" s="29"/>
      <c r="B49" s="32" t="s">
        <v>39</v>
      </c>
      <c r="C49" s="28">
        <f t="shared" si="2"/>
        <v>2300</v>
      </c>
      <c r="D49" s="31"/>
      <c r="E49" s="31"/>
      <c r="F49" s="31"/>
      <c r="G49" s="31"/>
      <c r="H49" s="31"/>
      <c r="I49" s="31"/>
      <c r="J49" s="31"/>
      <c r="K49" s="31"/>
      <c r="L49" s="31"/>
      <c r="M49" s="31"/>
      <c r="N49" s="31">
        <v>2300</v>
      </c>
      <c r="O49" s="31"/>
      <c r="P49" s="31"/>
    </row>
    <row r="50" spans="1:16" s="10" customFormat="1" ht="12.75">
      <c r="A50" s="23" t="s">
        <v>61</v>
      </c>
      <c r="B50" s="24" t="s">
        <v>62</v>
      </c>
      <c r="C50" s="25">
        <f t="shared" si="2"/>
        <v>70511</v>
      </c>
      <c r="D50" s="25">
        <f t="shared" ref="D50:P50" si="4">SUM(D51:D80)</f>
        <v>0</v>
      </c>
      <c r="E50" s="25">
        <f t="shared" si="4"/>
        <v>0</v>
      </c>
      <c r="F50" s="25">
        <f t="shared" si="4"/>
        <v>0</v>
      </c>
      <c r="G50" s="25">
        <f t="shared" si="4"/>
        <v>0</v>
      </c>
      <c r="H50" s="25">
        <f t="shared" si="4"/>
        <v>0</v>
      </c>
      <c r="I50" s="25">
        <f t="shared" si="4"/>
        <v>0</v>
      </c>
      <c r="J50" s="25">
        <f t="shared" si="4"/>
        <v>0</v>
      </c>
      <c r="K50" s="25">
        <f t="shared" si="4"/>
        <v>0</v>
      </c>
      <c r="L50" s="25"/>
      <c r="M50" s="25"/>
      <c r="N50" s="25">
        <f t="shared" si="4"/>
        <v>70511</v>
      </c>
      <c r="O50" s="25">
        <f t="shared" si="4"/>
        <v>0</v>
      </c>
      <c r="P50" s="25">
        <f t="shared" si="4"/>
        <v>0</v>
      </c>
    </row>
    <row r="51" spans="1:16" s="10" customFormat="1" ht="12.75">
      <c r="A51" s="26">
        <v>1</v>
      </c>
      <c r="B51" s="27" t="s">
        <v>63</v>
      </c>
      <c r="C51" s="28">
        <f t="shared" si="2"/>
        <v>828</v>
      </c>
      <c r="D51" s="28"/>
      <c r="E51" s="28"/>
      <c r="F51" s="28"/>
      <c r="G51" s="28"/>
      <c r="H51" s="28"/>
      <c r="I51" s="28"/>
      <c r="J51" s="28"/>
      <c r="K51" s="28"/>
      <c r="L51" s="28"/>
      <c r="M51" s="28"/>
      <c r="N51" s="28">
        <v>828</v>
      </c>
      <c r="O51" s="28"/>
      <c r="P51" s="28"/>
    </row>
    <row r="52" spans="1:16" s="10" customFormat="1" ht="12.75">
      <c r="A52" s="26">
        <v>2</v>
      </c>
      <c r="B52" s="27" t="s">
        <v>64</v>
      </c>
      <c r="C52" s="28">
        <f t="shared" si="2"/>
        <v>225</v>
      </c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>
        <v>225</v>
      </c>
      <c r="O52" s="28"/>
      <c r="P52" s="28"/>
    </row>
    <row r="53" spans="1:16" s="10" customFormat="1" ht="12.75">
      <c r="A53" s="26">
        <v>3</v>
      </c>
      <c r="B53" s="27" t="s">
        <v>65</v>
      </c>
      <c r="C53" s="28">
        <f t="shared" si="2"/>
        <v>800</v>
      </c>
      <c r="D53" s="28"/>
      <c r="E53" s="28"/>
      <c r="F53" s="28"/>
      <c r="G53" s="28"/>
      <c r="H53" s="28"/>
      <c r="I53" s="28"/>
      <c r="J53" s="28"/>
      <c r="K53" s="28"/>
      <c r="L53" s="28"/>
      <c r="M53" s="28"/>
      <c r="N53" s="28">
        <v>800</v>
      </c>
      <c r="O53" s="28"/>
      <c r="P53" s="28"/>
    </row>
    <row r="54" spans="1:16" s="10" customFormat="1" ht="12.75">
      <c r="A54" s="26">
        <v>4</v>
      </c>
      <c r="B54" s="27" t="s">
        <v>66</v>
      </c>
      <c r="C54" s="28">
        <f t="shared" si="2"/>
        <v>90</v>
      </c>
      <c r="D54" s="28"/>
      <c r="E54" s="28"/>
      <c r="F54" s="28"/>
      <c r="G54" s="28"/>
      <c r="H54" s="28"/>
      <c r="I54" s="28"/>
      <c r="J54" s="28"/>
      <c r="K54" s="28"/>
      <c r="L54" s="28"/>
      <c r="M54" s="28"/>
      <c r="N54" s="28">
        <v>90</v>
      </c>
      <c r="O54" s="28"/>
      <c r="P54" s="28"/>
    </row>
    <row r="55" spans="1:16" s="10" customFormat="1" ht="12.75">
      <c r="A55" s="26">
        <v>5</v>
      </c>
      <c r="B55" s="27" t="s">
        <v>67</v>
      </c>
      <c r="C55" s="28">
        <f t="shared" si="2"/>
        <v>700</v>
      </c>
      <c r="D55" s="28"/>
      <c r="E55" s="28"/>
      <c r="F55" s="28"/>
      <c r="G55" s="28"/>
      <c r="H55" s="28"/>
      <c r="I55" s="28"/>
      <c r="J55" s="28"/>
      <c r="K55" s="28"/>
      <c r="L55" s="28"/>
      <c r="M55" s="28"/>
      <c r="N55" s="28">
        <v>700</v>
      </c>
      <c r="O55" s="28"/>
      <c r="P55" s="28"/>
    </row>
    <row r="56" spans="1:16" s="10" customFormat="1" ht="12.75">
      <c r="A56" s="26">
        <v>6</v>
      </c>
      <c r="B56" s="27" t="s">
        <v>68</v>
      </c>
      <c r="C56" s="28">
        <f t="shared" si="2"/>
        <v>773</v>
      </c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8">
        <v>773</v>
      </c>
      <c r="O56" s="28"/>
      <c r="P56" s="28"/>
    </row>
    <row r="57" spans="1:16" s="10" customFormat="1" ht="12.75">
      <c r="A57" s="26">
        <v>7</v>
      </c>
      <c r="B57" s="27" t="s">
        <v>69</v>
      </c>
      <c r="C57" s="28">
        <f t="shared" si="2"/>
        <v>472</v>
      </c>
      <c r="D57" s="28"/>
      <c r="E57" s="28"/>
      <c r="F57" s="28"/>
      <c r="G57" s="28"/>
      <c r="H57" s="28"/>
      <c r="I57" s="28"/>
      <c r="J57" s="28"/>
      <c r="K57" s="28"/>
      <c r="L57" s="28"/>
      <c r="M57" s="28"/>
      <c r="N57" s="28">
        <v>472</v>
      </c>
      <c r="O57" s="28"/>
      <c r="P57" s="28"/>
    </row>
    <row r="58" spans="1:16" s="10" customFormat="1" ht="12.75">
      <c r="A58" s="26">
        <v>8</v>
      </c>
      <c r="B58" s="27" t="s">
        <v>70</v>
      </c>
      <c r="C58" s="28">
        <f t="shared" si="2"/>
        <v>5577</v>
      </c>
      <c r="D58" s="28"/>
      <c r="E58" s="28"/>
      <c r="F58" s="28"/>
      <c r="G58" s="28"/>
      <c r="H58" s="28"/>
      <c r="I58" s="28"/>
      <c r="J58" s="28"/>
      <c r="K58" s="28"/>
      <c r="L58" s="28"/>
      <c r="M58" s="28"/>
      <c r="N58" s="28">
        <v>5577</v>
      </c>
      <c r="O58" s="28"/>
      <c r="P58" s="28"/>
    </row>
    <row r="59" spans="1:16" s="10" customFormat="1" ht="12.75">
      <c r="A59" s="26">
        <v>9</v>
      </c>
      <c r="B59" s="27" t="s">
        <v>71</v>
      </c>
      <c r="C59" s="28">
        <f t="shared" si="2"/>
        <v>4685</v>
      </c>
      <c r="D59" s="28"/>
      <c r="E59" s="28"/>
      <c r="F59" s="28"/>
      <c r="G59" s="28"/>
      <c r="H59" s="28"/>
      <c r="I59" s="28"/>
      <c r="J59" s="28"/>
      <c r="K59" s="28"/>
      <c r="L59" s="28"/>
      <c r="M59" s="28"/>
      <c r="N59" s="28">
        <v>4685</v>
      </c>
      <c r="O59" s="28"/>
      <c r="P59" s="28"/>
    </row>
    <row r="60" spans="1:16" s="10" customFormat="1" ht="12.75">
      <c r="A60" s="26">
        <v>10</v>
      </c>
      <c r="B60" s="27" t="s">
        <v>72</v>
      </c>
      <c r="C60" s="28">
        <f t="shared" si="2"/>
        <v>80</v>
      </c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>
        <v>80</v>
      </c>
      <c r="O60" s="28"/>
      <c r="P60" s="28"/>
    </row>
    <row r="61" spans="1:16" s="10" customFormat="1" ht="12.75">
      <c r="A61" s="26">
        <v>11</v>
      </c>
      <c r="B61" s="27" t="s">
        <v>73</v>
      </c>
      <c r="C61" s="28">
        <f t="shared" si="2"/>
        <v>1050</v>
      </c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>
        <v>1050</v>
      </c>
      <c r="O61" s="28"/>
      <c r="P61" s="28"/>
    </row>
    <row r="62" spans="1:16" s="10" customFormat="1" ht="12.75">
      <c r="A62" s="26">
        <v>12</v>
      </c>
      <c r="B62" s="27" t="s">
        <v>74</v>
      </c>
      <c r="C62" s="28">
        <f t="shared" si="2"/>
        <v>1922</v>
      </c>
      <c r="D62" s="28"/>
      <c r="E62" s="28"/>
      <c r="F62" s="28"/>
      <c r="G62" s="28"/>
      <c r="H62" s="28"/>
      <c r="I62" s="28"/>
      <c r="J62" s="28"/>
      <c r="K62" s="28"/>
      <c r="L62" s="28"/>
      <c r="M62" s="28"/>
      <c r="N62" s="28">
        <v>1922</v>
      </c>
      <c r="O62" s="28"/>
      <c r="P62" s="28"/>
    </row>
    <row r="63" spans="1:16" s="10" customFormat="1" ht="12.75">
      <c r="A63" s="26">
        <v>13</v>
      </c>
      <c r="B63" s="27" t="s">
        <v>75</v>
      </c>
      <c r="C63" s="28">
        <f t="shared" si="2"/>
        <v>677</v>
      </c>
      <c r="D63" s="28"/>
      <c r="E63" s="28"/>
      <c r="F63" s="28"/>
      <c r="G63" s="28"/>
      <c r="H63" s="28"/>
      <c r="I63" s="28"/>
      <c r="J63" s="28"/>
      <c r="K63" s="28"/>
      <c r="L63" s="28"/>
      <c r="M63" s="28"/>
      <c r="N63" s="28">
        <v>677</v>
      </c>
      <c r="O63" s="28"/>
      <c r="P63" s="28"/>
    </row>
    <row r="64" spans="1:16" s="10" customFormat="1" ht="12.75">
      <c r="A64" s="26">
        <v>14</v>
      </c>
      <c r="B64" s="27" t="s">
        <v>76</v>
      </c>
      <c r="C64" s="28">
        <f t="shared" si="2"/>
        <v>1129</v>
      </c>
      <c r="D64" s="28"/>
      <c r="E64" s="28"/>
      <c r="F64" s="28"/>
      <c r="G64" s="28"/>
      <c r="H64" s="28"/>
      <c r="I64" s="28"/>
      <c r="J64" s="28"/>
      <c r="K64" s="28"/>
      <c r="L64" s="28"/>
      <c r="M64" s="28"/>
      <c r="N64" s="28">
        <v>1129</v>
      </c>
      <c r="O64" s="28"/>
      <c r="P64" s="28"/>
    </row>
    <row r="65" spans="1:16" s="10" customFormat="1" ht="12.75">
      <c r="A65" s="26">
        <v>15</v>
      </c>
      <c r="B65" s="27" t="s">
        <v>77</v>
      </c>
      <c r="C65" s="28">
        <f t="shared" si="2"/>
        <v>50</v>
      </c>
      <c r="D65" s="28"/>
      <c r="E65" s="28"/>
      <c r="F65" s="28"/>
      <c r="G65" s="28"/>
      <c r="H65" s="28"/>
      <c r="I65" s="28"/>
      <c r="J65" s="28"/>
      <c r="K65" s="28"/>
      <c r="L65" s="28"/>
      <c r="M65" s="28"/>
      <c r="N65" s="28">
        <v>50</v>
      </c>
      <c r="O65" s="28"/>
      <c r="P65" s="28"/>
    </row>
    <row r="66" spans="1:16" s="10" customFormat="1" ht="12.75">
      <c r="A66" s="26">
        <v>16</v>
      </c>
      <c r="B66" s="27" t="s">
        <v>78</v>
      </c>
      <c r="C66" s="28">
        <f t="shared" si="2"/>
        <v>85</v>
      </c>
      <c r="D66" s="28"/>
      <c r="E66" s="28"/>
      <c r="F66" s="28"/>
      <c r="G66" s="28"/>
      <c r="H66" s="28"/>
      <c r="I66" s="28"/>
      <c r="J66" s="28"/>
      <c r="K66" s="28"/>
      <c r="L66" s="28"/>
      <c r="M66" s="28"/>
      <c r="N66" s="28">
        <v>85</v>
      </c>
      <c r="O66" s="28"/>
      <c r="P66" s="28"/>
    </row>
    <row r="67" spans="1:16" s="10" customFormat="1" ht="12.75">
      <c r="A67" s="26">
        <v>17</v>
      </c>
      <c r="B67" s="27" t="s">
        <v>79</v>
      </c>
      <c r="C67" s="28">
        <f t="shared" si="2"/>
        <v>999</v>
      </c>
      <c r="D67" s="28"/>
      <c r="E67" s="28"/>
      <c r="F67" s="28"/>
      <c r="G67" s="28"/>
      <c r="H67" s="28"/>
      <c r="I67" s="28"/>
      <c r="J67" s="28"/>
      <c r="K67" s="28"/>
      <c r="L67" s="28"/>
      <c r="M67" s="28"/>
      <c r="N67" s="28">
        <v>999</v>
      </c>
      <c r="O67" s="28"/>
      <c r="P67" s="28"/>
    </row>
    <row r="68" spans="1:16" s="10" customFormat="1" ht="12.75">
      <c r="A68" s="26">
        <v>18</v>
      </c>
      <c r="B68" s="33" t="s">
        <v>80</v>
      </c>
      <c r="C68" s="28">
        <f t="shared" si="2"/>
        <v>489</v>
      </c>
      <c r="D68" s="28"/>
      <c r="E68" s="28"/>
      <c r="F68" s="28"/>
      <c r="G68" s="28"/>
      <c r="H68" s="28"/>
      <c r="I68" s="28"/>
      <c r="J68" s="28"/>
      <c r="K68" s="28"/>
      <c r="L68" s="28"/>
      <c r="M68" s="28"/>
      <c r="N68" s="28">
        <v>489</v>
      </c>
      <c r="O68" s="28"/>
      <c r="P68" s="28"/>
    </row>
    <row r="69" spans="1:16" s="10" customFormat="1" ht="12.75">
      <c r="A69" s="26">
        <v>19</v>
      </c>
      <c r="B69" s="27" t="s">
        <v>81</v>
      </c>
      <c r="C69" s="28">
        <f t="shared" si="2"/>
        <v>631</v>
      </c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>
        <v>631</v>
      </c>
      <c r="O69" s="28"/>
      <c r="P69" s="28"/>
    </row>
    <row r="70" spans="1:16" s="10" customFormat="1" ht="12.75">
      <c r="A70" s="26">
        <v>20</v>
      </c>
      <c r="B70" s="27" t="s">
        <v>82</v>
      </c>
      <c r="C70" s="28">
        <f t="shared" si="2"/>
        <v>11552</v>
      </c>
      <c r="D70" s="28"/>
      <c r="E70" s="28"/>
      <c r="F70" s="28"/>
      <c r="G70" s="28"/>
      <c r="H70" s="28"/>
      <c r="I70" s="28"/>
      <c r="J70" s="28"/>
      <c r="K70" s="28"/>
      <c r="L70" s="28"/>
      <c r="M70" s="28"/>
      <c r="N70" s="28">
        <v>11552</v>
      </c>
      <c r="O70" s="28"/>
      <c r="P70" s="28"/>
    </row>
    <row r="71" spans="1:16" s="10" customFormat="1" ht="12.75">
      <c r="A71" s="26">
        <v>21</v>
      </c>
      <c r="B71" s="27" t="s">
        <v>83</v>
      </c>
      <c r="C71" s="28">
        <f t="shared" si="2"/>
        <v>636</v>
      </c>
      <c r="D71" s="28"/>
      <c r="E71" s="28"/>
      <c r="F71" s="28"/>
      <c r="G71" s="28"/>
      <c r="H71" s="28"/>
      <c r="I71" s="28"/>
      <c r="J71" s="28"/>
      <c r="K71" s="28"/>
      <c r="L71" s="28"/>
      <c r="M71" s="28"/>
      <c r="N71" s="28">
        <v>636</v>
      </c>
      <c r="O71" s="28"/>
      <c r="P71" s="28"/>
    </row>
    <row r="72" spans="1:16" s="10" customFormat="1" ht="12.75">
      <c r="A72" s="26">
        <v>22</v>
      </c>
      <c r="B72" s="27" t="s">
        <v>84</v>
      </c>
      <c r="C72" s="28">
        <f t="shared" si="2"/>
        <v>572</v>
      </c>
      <c r="D72" s="28"/>
      <c r="E72" s="28"/>
      <c r="F72" s="28"/>
      <c r="G72" s="28"/>
      <c r="H72" s="28"/>
      <c r="I72" s="28"/>
      <c r="J72" s="28"/>
      <c r="K72" s="28"/>
      <c r="L72" s="28"/>
      <c r="M72" s="28"/>
      <c r="N72" s="28">
        <v>572</v>
      </c>
      <c r="O72" s="28"/>
      <c r="P72" s="28"/>
    </row>
    <row r="73" spans="1:16" s="10" customFormat="1" ht="12.75">
      <c r="A73" s="26">
        <v>23</v>
      </c>
      <c r="B73" s="27" t="s">
        <v>85</v>
      </c>
      <c r="C73" s="28">
        <f t="shared" si="2"/>
        <v>2995</v>
      </c>
      <c r="D73" s="28"/>
      <c r="E73" s="28"/>
      <c r="F73" s="28"/>
      <c r="G73" s="28"/>
      <c r="H73" s="28"/>
      <c r="I73" s="28"/>
      <c r="J73" s="28"/>
      <c r="K73" s="28"/>
      <c r="L73" s="28"/>
      <c r="M73" s="28"/>
      <c r="N73" s="28">
        <v>2995</v>
      </c>
      <c r="O73" s="28"/>
      <c r="P73" s="28"/>
    </row>
    <row r="74" spans="1:16" s="10" customFormat="1" ht="12.75">
      <c r="A74" s="26">
        <v>24</v>
      </c>
      <c r="B74" s="27" t="s">
        <v>86</v>
      </c>
      <c r="C74" s="28">
        <f t="shared" si="2"/>
        <v>1126</v>
      </c>
      <c r="D74" s="28"/>
      <c r="E74" s="28"/>
      <c r="F74" s="28"/>
      <c r="G74" s="28"/>
      <c r="H74" s="28"/>
      <c r="I74" s="28"/>
      <c r="J74" s="28"/>
      <c r="K74" s="28"/>
      <c r="L74" s="28"/>
      <c r="M74" s="28"/>
      <c r="N74" s="28">
        <v>1126</v>
      </c>
      <c r="O74" s="28"/>
      <c r="P74" s="28"/>
    </row>
    <row r="75" spans="1:16" s="10" customFormat="1" ht="12.75">
      <c r="A75" s="26">
        <v>25</v>
      </c>
      <c r="B75" s="27" t="s">
        <v>87</v>
      </c>
      <c r="C75" s="28">
        <f t="shared" ref="C75:C101" si="5">SUM(D75:K75)+SUM(N75:P75)</f>
        <v>3406</v>
      </c>
      <c r="D75" s="28"/>
      <c r="E75" s="28"/>
      <c r="F75" s="28"/>
      <c r="G75" s="28"/>
      <c r="H75" s="28"/>
      <c r="I75" s="28"/>
      <c r="J75" s="28"/>
      <c r="K75" s="28"/>
      <c r="L75" s="28"/>
      <c r="M75" s="28"/>
      <c r="N75" s="28">
        <v>3406</v>
      </c>
      <c r="O75" s="28"/>
      <c r="P75" s="28"/>
    </row>
    <row r="76" spans="1:16" s="10" customFormat="1" ht="12.75">
      <c r="A76" s="26">
        <v>26</v>
      </c>
      <c r="B76" s="27" t="s">
        <v>88</v>
      </c>
      <c r="C76" s="28">
        <f t="shared" si="5"/>
        <v>9670</v>
      </c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8">
        <v>9670</v>
      </c>
      <c r="O76" s="28"/>
      <c r="P76" s="28"/>
    </row>
    <row r="77" spans="1:16" s="10" customFormat="1" ht="12.75">
      <c r="A77" s="26">
        <v>27</v>
      </c>
      <c r="B77" s="27" t="s">
        <v>89</v>
      </c>
      <c r="C77" s="28">
        <f t="shared" si="5"/>
        <v>4596</v>
      </c>
      <c r="D77" s="28"/>
      <c r="E77" s="28"/>
      <c r="F77" s="28"/>
      <c r="G77" s="28"/>
      <c r="H77" s="28"/>
      <c r="I77" s="28"/>
      <c r="J77" s="28"/>
      <c r="K77" s="28"/>
      <c r="L77" s="28"/>
      <c r="M77" s="28"/>
      <c r="N77" s="28">
        <v>4596</v>
      </c>
      <c r="O77" s="28"/>
      <c r="P77" s="28"/>
    </row>
    <row r="78" spans="1:16" s="10" customFormat="1" ht="12.75">
      <c r="A78" s="26">
        <v>28</v>
      </c>
      <c r="B78" s="27" t="s">
        <v>90</v>
      </c>
      <c r="C78" s="28">
        <f t="shared" si="5"/>
        <v>5281</v>
      </c>
      <c r="D78" s="28"/>
      <c r="E78" s="28"/>
      <c r="F78" s="28"/>
      <c r="G78" s="28"/>
      <c r="H78" s="28"/>
      <c r="I78" s="28"/>
      <c r="J78" s="28"/>
      <c r="K78" s="28"/>
      <c r="L78" s="28"/>
      <c r="M78" s="28"/>
      <c r="N78" s="28">
        <v>5281</v>
      </c>
      <c r="O78" s="28"/>
      <c r="P78" s="28"/>
    </row>
    <row r="79" spans="1:16" s="10" customFormat="1" ht="12.75">
      <c r="A79" s="26">
        <v>29</v>
      </c>
      <c r="B79" s="27" t="s">
        <v>91</v>
      </c>
      <c r="C79" s="28">
        <f t="shared" si="5"/>
        <v>2703</v>
      </c>
      <c r="D79" s="28"/>
      <c r="E79" s="28"/>
      <c r="F79" s="28"/>
      <c r="G79" s="28"/>
      <c r="H79" s="28"/>
      <c r="I79" s="28"/>
      <c r="J79" s="28"/>
      <c r="K79" s="28"/>
      <c r="L79" s="28"/>
      <c r="M79" s="28"/>
      <c r="N79" s="28">
        <v>2703</v>
      </c>
      <c r="O79" s="28"/>
      <c r="P79" s="28"/>
    </row>
    <row r="80" spans="1:16" s="10" customFormat="1" ht="12.75">
      <c r="A80" s="26">
        <v>30</v>
      </c>
      <c r="B80" s="27" t="s">
        <v>92</v>
      </c>
      <c r="C80" s="28">
        <f t="shared" si="5"/>
        <v>6712</v>
      </c>
      <c r="D80" s="28"/>
      <c r="E80" s="28"/>
      <c r="F80" s="28"/>
      <c r="G80" s="28"/>
      <c r="H80" s="28"/>
      <c r="I80" s="28"/>
      <c r="J80" s="28"/>
      <c r="K80" s="28"/>
      <c r="L80" s="28"/>
      <c r="M80" s="28"/>
      <c r="N80" s="28">
        <v>6712</v>
      </c>
      <c r="O80" s="28"/>
      <c r="P80" s="28"/>
    </row>
    <row r="81" spans="1:16" s="10" customFormat="1" ht="12.75">
      <c r="A81" s="23" t="s">
        <v>93</v>
      </c>
      <c r="B81" s="24" t="s">
        <v>94</v>
      </c>
      <c r="C81" s="25">
        <f t="shared" si="5"/>
        <v>44782</v>
      </c>
      <c r="D81" s="25">
        <f t="shared" ref="D81:P81" si="6">D82+D95</f>
        <v>0</v>
      </c>
      <c r="E81" s="25">
        <f t="shared" si="6"/>
        <v>0</v>
      </c>
      <c r="F81" s="25">
        <f t="shared" si="6"/>
        <v>0</v>
      </c>
      <c r="G81" s="25">
        <f t="shared" si="6"/>
        <v>0</v>
      </c>
      <c r="H81" s="25">
        <f t="shared" si="6"/>
        <v>0</v>
      </c>
      <c r="I81" s="25">
        <f t="shared" si="6"/>
        <v>0</v>
      </c>
      <c r="J81" s="25">
        <f t="shared" si="6"/>
        <v>0</v>
      </c>
      <c r="K81" s="25">
        <f>K82+K95</f>
        <v>44782</v>
      </c>
      <c r="L81" s="25"/>
      <c r="M81" s="25">
        <f>M82+M95</f>
        <v>44782</v>
      </c>
      <c r="N81" s="25">
        <f t="shared" si="6"/>
        <v>0</v>
      </c>
      <c r="O81" s="25">
        <f t="shared" si="6"/>
        <v>0</v>
      </c>
      <c r="P81" s="25">
        <f t="shared" si="6"/>
        <v>0</v>
      </c>
    </row>
    <row r="82" spans="1:16" s="10" customFormat="1" ht="12.75">
      <c r="A82" s="23">
        <v>1</v>
      </c>
      <c r="B82" s="24" t="s">
        <v>95</v>
      </c>
      <c r="C82" s="25">
        <f t="shared" si="5"/>
        <v>29782</v>
      </c>
      <c r="D82" s="25">
        <f t="shared" ref="D82:P82" si="7">SUM(D83:D94)</f>
        <v>0</v>
      </c>
      <c r="E82" s="25">
        <f t="shared" si="7"/>
        <v>0</v>
      </c>
      <c r="F82" s="25">
        <f t="shared" si="7"/>
        <v>0</v>
      </c>
      <c r="G82" s="25">
        <f t="shared" si="7"/>
        <v>0</v>
      </c>
      <c r="H82" s="25">
        <f t="shared" si="7"/>
        <v>0</v>
      </c>
      <c r="I82" s="25">
        <f t="shared" si="7"/>
        <v>0</v>
      </c>
      <c r="J82" s="25">
        <f t="shared" si="7"/>
        <v>0</v>
      </c>
      <c r="K82" s="25">
        <f>SUM(K83:K94)</f>
        <v>29782</v>
      </c>
      <c r="L82" s="25"/>
      <c r="M82" s="25">
        <f>SUM(M83:M94)</f>
        <v>29782</v>
      </c>
      <c r="N82" s="25">
        <f t="shared" si="7"/>
        <v>0</v>
      </c>
      <c r="O82" s="25">
        <f t="shared" si="7"/>
        <v>0</v>
      </c>
      <c r="P82" s="25">
        <f t="shared" si="7"/>
        <v>0</v>
      </c>
    </row>
    <row r="83" spans="1:16" s="10" customFormat="1" ht="12.75">
      <c r="A83" s="26" t="s">
        <v>96</v>
      </c>
      <c r="B83" s="34" t="s">
        <v>97</v>
      </c>
      <c r="C83" s="28">
        <f t="shared" si="5"/>
        <v>700</v>
      </c>
      <c r="D83" s="28"/>
      <c r="E83" s="28"/>
      <c r="F83" s="28"/>
      <c r="G83" s="28"/>
      <c r="H83" s="28"/>
      <c r="I83" s="28"/>
      <c r="J83" s="28"/>
      <c r="K83" s="28">
        <v>700</v>
      </c>
      <c r="L83" s="28"/>
      <c r="M83" s="28">
        <v>700</v>
      </c>
      <c r="N83" s="28"/>
      <c r="O83" s="28"/>
      <c r="P83" s="28"/>
    </row>
    <row r="84" spans="1:16" s="10" customFormat="1" ht="12.75">
      <c r="A84" s="26" t="s">
        <v>98</v>
      </c>
      <c r="B84" s="34" t="s">
        <v>99</v>
      </c>
      <c r="C84" s="28">
        <f t="shared" si="5"/>
        <v>4250</v>
      </c>
      <c r="D84" s="28"/>
      <c r="E84" s="28"/>
      <c r="F84" s="28"/>
      <c r="G84" s="28"/>
      <c r="H84" s="28"/>
      <c r="I84" s="28"/>
      <c r="J84" s="28"/>
      <c r="K84" s="28">
        <v>4250</v>
      </c>
      <c r="L84" s="28"/>
      <c r="M84" s="28">
        <v>4250</v>
      </c>
      <c r="N84" s="28"/>
      <c r="O84" s="28"/>
      <c r="P84" s="28"/>
    </row>
    <row r="85" spans="1:16" s="10" customFormat="1" ht="12.75">
      <c r="A85" s="26" t="s">
        <v>100</v>
      </c>
      <c r="B85" s="34" t="s">
        <v>101</v>
      </c>
      <c r="C85" s="28">
        <f t="shared" si="5"/>
        <v>2000</v>
      </c>
      <c r="D85" s="28"/>
      <c r="E85" s="28"/>
      <c r="F85" s="28"/>
      <c r="G85" s="28"/>
      <c r="H85" s="28"/>
      <c r="I85" s="28"/>
      <c r="J85" s="28"/>
      <c r="K85" s="28">
        <v>2000</v>
      </c>
      <c r="L85" s="28"/>
      <c r="M85" s="28">
        <v>2000</v>
      </c>
      <c r="N85" s="28"/>
      <c r="O85" s="28"/>
      <c r="P85" s="28"/>
    </row>
    <row r="86" spans="1:16" s="10" customFormat="1" ht="12.75">
      <c r="A86" s="26" t="s">
        <v>102</v>
      </c>
      <c r="B86" s="34" t="s">
        <v>103</v>
      </c>
      <c r="C86" s="28">
        <f t="shared" si="5"/>
        <v>1550</v>
      </c>
      <c r="D86" s="28"/>
      <c r="E86" s="28"/>
      <c r="F86" s="28"/>
      <c r="G86" s="28"/>
      <c r="H86" s="28"/>
      <c r="I86" s="28"/>
      <c r="J86" s="28"/>
      <c r="K86" s="28">
        <v>1550</v>
      </c>
      <c r="L86" s="28"/>
      <c r="M86" s="28">
        <v>1550</v>
      </c>
      <c r="N86" s="28"/>
      <c r="O86" s="28"/>
      <c r="P86" s="28"/>
    </row>
    <row r="87" spans="1:16" s="10" customFormat="1" ht="12.75">
      <c r="A87" s="26" t="s">
        <v>104</v>
      </c>
      <c r="B87" s="34" t="s">
        <v>105</v>
      </c>
      <c r="C87" s="28">
        <f t="shared" si="5"/>
        <v>7014</v>
      </c>
      <c r="D87" s="28"/>
      <c r="E87" s="28"/>
      <c r="F87" s="28"/>
      <c r="G87" s="28"/>
      <c r="H87" s="28"/>
      <c r="I87" s="28"/>
      <c r="J87" s="28"/>
      <c r="K87" s="28">
        <v>7014</v>
      </c>
      <c r="L87" s="28"/>
      <c r="M87" s="28">
        <v>7014</v>
      </c>
      <c r="N87" s="28"/>
      <c r="O87" s="28"/>
      <c r="P87" s="28"/>
    </row>
    <row r="88" spans="1:16" s="10" customFormat="1" ht="12.75">
      <c r="A88" s="26" t="s">
        <v>106</v>
      </c>
      <c r="B88" s="34" t="s">
        <v>107</v>
      </c>
      <c r="C88" s="28">
        <f t="shared" si="5"/>
        <v>6178</v>
      </c>
      <c r="D88" s="28"/>
      <c r="E88" s="28"/>
      <c r="F88" s="28"/>
      <c r="G88" s="28"/>
      <c r="H88" s="28"/>
      <c r="I88" s="28"/>
      <c r="J88" s="28"/>
      <c r="K88" s="28">
        <v>6178</v>
      </c>
      <c r="L88" s="28"/>
      <c r="M88" s="28">
        <v>6178</v>
      </c>
      <c r="N88" s="28"/>
      <c r="O88" s="28"/>
      <c r="P88" s="28"/>
    </row>
    <row r="89" spans="1:16" s="10" customFormat="1" ht="12.75">
      <c r="A89" s="26" t="s">
        <v>108</v>
      </c>
      <c r="B89" s="34" t="s">
        <v>109</v>
      </c>
      <c r="C89" s="28">
        <f t="shared" si="5"/>
        <v>2305</v>
      </c>
      <c r="D89" s="28"/>
      <c r="E89" s="28"/>
      <c r="F89" s="28"/>
      <c r="G89" s="28"/>
      <c r="H89" s="28"/>
      <c r="I89" s="28"/>
      <c r="J89" s="28"/>
      <c r="K89" s="28">
        <v>2305</v>
      </c>
      <c r="L89" s="28"/>
      <c r="M89" s="28">
        <v>2305</v>
      </c>
      <c r="N89" s="28"/>
      <c r="O89" s="28"/>
      <c r="P89" s="28"/>
    </row>
    <row r="90" spans="1:16" s="10" customFormat="1" ht="12.75">
      <c r="A90" s="26" t="s">
        <v>110</v>
      </c>
      <c r="B90" s="34" t="s">
        <v>111</v>
      </c>
      <c r="C90" s="28">
        <f t="shared" si="5"/>
        <v>804</v>
      </c>
      <c r="D90" s="28"/>
      <c r="E90" s="28"/>
      <c r="F90" s="28"/>
      <c r="G90" s="28"/>
      <c r="H90" s="28"/>
      <c r="I90" s="28"/>
      <c r="J90" s="28"/>
      <c r="K90" s="28">
        <v>804</v>
      </c>
      <c r="L90" s="28"/>
      <c r="M90" s="28">
        <v>804</v>
      </c>
      <c r="N90" s="28"/>
      <c r="O90" s="28"/>
      <c r="P90" s="28"/>
    </row>
    <row r="91" spans="1:16" s="10" customFormat="1" ht="12.75">
      <c r="A91" s="26" t="s">
        <v>112</v>
      </c>
      <c r="B91" s="34" t="s">
        <v>113</v>
      </c>
      <c r="C91" s="28">
        <f t="shared" si="5"/>
        <v>273</v>
      </c>
      <c r="D91" s="28"/>
      <c r="E91" s="28"/>
      <c r="F91" s="28"/>
      <c r="G91" s="28"/>
      <c r="H91" s="28"/>
      <c r="I91" s="28"/>
      <c r="J91" s="28"/>
      <c r="K91" s="28">
        <v>273</v>
      </c>
      <c r="L91" s="28"/>
      <c r="M91" s="28">
        <v>273</v>
      </c>
      <c r="N91" s="28"/>
      <c r="O91" s="28"/>
      <c r="P91" s="28"/>
    </row>
    <row r="92" spans="1:16" s="10" customFormat="1" ht="12.75">
      <c r="A92" s="26" t="s">
        <v>114</v>
      </c>
      <c r="B92" s="34" t="s">
        <v>115</v>
      </c>
      <c r="C92" s="28">
        <f t="shared" si="5"/>
        <v>1149</v>
      </c>
      <c r="D92" s="28"/>
      <c r="E92" s="28"/>
      <c r="F92" s="28"/>
      <c r="G92" s="28"/>
      <c r="H92" s="28"/>
      <c r="I92" s="28"/>
      <c r="J92" s="28"/>
      <c r="K92" s="28">
        <v>1149</v>
      </c>
      <c r="L92" s="28"/>
      <c r="M92" s="28">
        <v>1149</v>
      </c>
      <c r="N92" s="28"/>
      <c r="O92" s="28"/>
      <c r="P92" s="28"/>
    </row>
    <row r="93" spans="1:16" s="10" customFormat="1" ht="12.75">
      <c r="A93" s="26" t="s">
        <v>116</v>
      </c>
      <c r="B93" s="34" t="s">
        <v>117</v>
      </c>
      <c r="C93" s="28">
        <f t="shared" si="5"/>
        <v>1400</v>
      </c>
      <c r="D93" s="28"/>
      <c r="E93" s="28"/>
      <c r="F93" s="28"/>
      <c r="G93" s="28"/>
      <c r="H93" s="28"/>
      <c r="I93" s="28"/>
      <c r="J93" s="28"/>
      <c r="K93" s="28">
        <v>1400</v>
      </c>
      <c r="L93" s="28"/>
      <c r="M93" s="28">
        <v>1400</v>
      </c>
      <c r="N93" s="28"/>
      <c r="O93" s="28"/>
      <c r="P93" s="28"/>
    </row>
    <row r="94" spans="1:16" s="10" customFormat="1" ht="12.75">
      <c r="A94" s="26" t="s">
        <v>118</v>
      </c>
      <c r="B94" s="34" t="s">
        <v>119</v>
      </c>
      <c r="C94" s="28">
        <f t="shared" si="5"/>
        <v>2159</v>
      </c>
      <c r="D94" s="28"/>
      <c r="E94" s="28"/>
      <c r="F94" s="28"/>
      <c r="G94" s="28"/>
      <c r="H94" s="28"/>
      <c r="I94" s="28"/>
      <c r="J94" s="28"/>
      <c r="K94" s="28">
        <v>2159</v>
      </c>
      <c r="L94" s="28"/>
      <c r="M94" s="28">
        <v>2159</v>
      </c>
      <c r="N94" s="28"/>
      <c r="O94" s="28"/>
      <c r="P94" s="28"/>
    </row>
    <row r="95" spans="1:16" s="10" customFormat="1" ht="12.75">
      <c r="A95" s="23">
        <v>2</v>
      </c>
      <c r="B95" s="35" t="s">
        <v>120</v>
      </c>
      <c r="C95" s="25">
        <f t="shared" si="5"/>
        <v>15000</v>
      </c>
      <c r="D95" s="25"/>
      <c r="E95" s="25"/>
      <c r="F95" s="25"/>
      <c r="G95" s="25"/>
      <c r="H95" s="25"/>
      <c r="I95" s="25"/>
      <c r="J95" s="25"/>
      <c r="K95" s="25">
        <v>15000</v>
      </c>
      <c r="L95" s="25"/>
      <c r="M95" s="25">
        <v>15000</v>
      </c>
      <c r="N95" s="25"/>
      <c r="O95" s="25"/>
      <c r="P95" s="25"/>
    </row>
    <row r="96" spans="1:16" s="10" customFormat="1" ht="12.75">
      <c r="A96" s="23" t="s">
        <v>121</v>
      </c>
      <c r="B96" s="35" t="s">
        <v>122</v>
      </c>
      <c r="C96" s="25">
        <f t="shared" si="5"/>
        <v>54590</v>
      </c>
      <c r="D96" s="25">
        <f t="shared" ref="D96:O96" si="8">SUM(D97:D100)</f>
        <v>0</v>
      </c>
      <c r="E96" s="25">
        <f t="shared" si="8"/>
        <v>0</v>
      </c>
      <c r="F96" s="25">
        <f t="shared" si="8"/>
        <v>0</v>
      </c>
      <c r="G96" s="25">
        <f t="shared" si="8"/>
        <v>0</v>
      </c>
      <c r="H96" s="25">
        <f t="shared" si="8"/>
        <v>0</v>
      </c>
      <c r="I96" s="25">
        <f t="shared" si="8"/>
        <v>0</v>
      </c>
      <c r="J96" s="25">
        <f t="shared" si="8"/>
        <v>0</v>
      </c>
      <c r="K96" s="25">
        <f t="shared" si="8"/>
        <v>3400</v>
      </c>
      <c r="L96" s="25"/>
      <c r="M96" s="25"/>
      <c r="N96" s="25">
        <f t="shared" si="8"/>
        <v>0</v>
      </c>
      <c r="O96" s="25">
        <f t="shared" si="8"/>
        <v>0</v>
      </c>
      <c r="P96" s="25">
        <f>SUM(P97:P100)</f>
        <v>51190</v>
      </c>
    </row>
    <row r="97" spans="1:16" s="10" customFormat="1" ht="12.75">
      <c r="A97" s="26">
        <v>1</v>
      </c>
      <c r="B97" s="27" t="s">
        <v>123</v>
      </c>
      <c r="C97" s="28">
        <f t="shared" si="5"/>
        <v>3400</v>
      </c>
      <c r="D97" s="28"/>
      <c r="E97" s="28"/>
      <c r="F97" s="28"/>
      <c r="G97" s="28"/>
      <c r="H97" s="28"/>
      <c r="I97" s="28"/>
      <c r="J97" s="28"/>
      <c r="K97" s="28">
        <v>3400</v>
      </c>
      <c r="L97" s="28"/>
      <c r="M97" s="28"/>
      <c r="N97" s="28"/>
      <c r="O97" s="28"/>
      <c r="P97" s="28"/>
    </row>
    <row r="98" spans="1:16" s="10" customFormat="1" ht="12.75">
      <c r="A98" s="26">
        <v>2</v>
      </c>
      <c r="B98" s="27" t="s">
        <v>124</v>
      </c>
      <c r="C98" s="28">
        <f t="shared" si="5"/>
        <v>190</v>
      </c>
      <c r="D98" s="28"/>
      <c r="E98" s="28"/>
      <c r="F98" s="28"/>
      <c r="G98" s="28"/>
      <c r="H98" s="28"/>
      <c r="I98" s="28"/>
      <c r="J98" s="28"/>
      <c r="K98" s="28"/>
      <c r="L98" s="28"/>
      <c r="M98" s="28"/>
      <c r="N98" s="28"/>
      <c r="O98" s="28"/>
      <c r="P98" s="28">
        <v>190</v>
      </c>
    </row>
    <row r="99" spans="1:16" s="10" customFormat="1" ht="12.75">
      <c r="A99" s="26">
        <v>3</v>
      </c>
      <c r="B99" s="27" t="s">
        <v>125</v>
      </c>
      <c r="C99" s="28">
        <f t="shared" si="5"/>
        <v>30000</v>
      </c>
      <c r="D99" s="28"/>
      <c r="E99" s="28"/>
      <c r="F99" s="28"/>
      <c r="G99" s="28"/>
      <c r="H99" s="28"/>
      <c r="I99" s="28"/>
      <c r="J99" s="28"/>
      <c r="K99" s="28"/>
      <c r="L99" s="28"/>
      <c r="M99" s="28"/>
      <c r="N99" s="28"/>
      <c r="O99" s="28"/>
      <c r="P99" s="28">
        <v>30000</v>
      </c>
    </row>
    <row r="100" spans="1:16" s="10" customFormat="1" ht="12.75">
      <c r="A100" s="26">
        <v>4</v>
      </c>
      <c r="B100" s="27" t="s">
        <v>126</v>
      </c>
      <c r="C100" s="28">
        <f t="shared" si="5"/>
        <v>21000</v>
      </c>
      <c r="D100" s="28"/>
      <c r="E100" s="28"/>
      <c r="F100" s="28"/>
      <c r="G100" s="28"/>
      <c r="H100" s="28"/>
      <c r="I100" s="28"/>
      <c r="J100" s="28"/>
      <c r="K100" s="28"/>
      <c r="L100" s="28"/>
      <c r="M100" s="28"/>
      <c r="N100" s="28"/>
      <c r="O100" s="28"/>
      <c r="P100" s="28">
        <v>21000</v>
      </c>
    </row>
    <row r="101" spans="1:16" s="10" customFormat="1" ht="12.75">
      <c r="A101" s="36"/>
      <c r="B101" s="37"/>
      <c r="C101" s="38">
        <f t="shared" si="5"/>
        <v>0</v>
      </c>
      <c r="D101" s="39"/>
      <c r="E101" s="39"/>
      <c r="F101" s="39"/>
      <c r="G101" s="39"/>
      <c r="H101" s="39"/>
      <c r="I101" s="39"/>
      <c r="J101" s="39"/>
      <c r="K101" s="39"/>
      <c r="L101" s="39"/>
      <c r="M101" s="39"/>
      <c r="N101" s="39"/>
      <c r="O101" s="39"/>
      <c r="P101" s="39"/>
    </row>
  </sheetData>
  <mergeCells count="20">
    <mergeCell ref="L7:M7"/>
    <mergeCell ref="N7:N8"/>
    <mergeCell ref="O7:O8"/>
    <mergeCell ref="P7:P8"/>
    <mergeCell ref="F7:F8"/>
    <mergeCell ref="G7:G8"/>
    <mergeCell ref="H7:H8"/>
    <mergeCell ref="I7:I8"/>
    <mergeCell ref="J7:J8"/>
    <mergeCell ref="K7:K8"/>
    <mergeCell ref="A1:P1"/>
    <mergeCell ref="A2:O2"/>
    <mergeCell ref="A3:O3"/>
    <mergeCell ref="A4:O4"/>
    <mergeCell ref="A6:A8"/>
    <mergeCell ref="B6:B8"/>
    <mergeCell ref="C6:C8"/>
    <mergeCell ref="D6:P6"/>
    <mergeCell ref="D7:D8"/>
    <mergeCell ref="E7:E8"/>
  </mergeCells>
  <pageMargins left="0.70866141732283472" right="0.31496062992125984" top="0.74803149606299213" bottom="0.74803149606299213" header="0.31496062992125984" footer="0.31496062992125984"/>
  <pageSetup scale="5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40CK</vt:lpstr>
      <vt:lpstr>'40CK'!Print_Titles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TK Admin</dc:creator>
  <cp:lastModifiedBy>TK Admin</cp:lastModifiedBy>
  <dcterms:created xsi:type="dcterms:W3CDTF">2024-12-14T09:41:46Z</dcterms:created>
  <dcterms:modified xsi:type="dcterms:W3CDTF">2024-12-14T09:41:56Z</dcterms:modified>
</cp:coreProperties>
</file>