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anm\Downloads\Cong khai ngan sach\"/>
    </mc:Choice>
  </mc:AlternateContent>
  <xr:revisionPtr revIDLastSave="0" documentId="8_{9363D455-C2B3-46EB-93B9-54AD1A7556BB}" xr6:coauthVersionLast="47" xr6:coauthVersionMax="47" xr10:uidLastSave="{00000000-0000-0000-0000-000000000000}"/>
  <bookViews>
    <workbookView xWindow="-120" yWindow="-120" windowWidth="29040" windowHeight="15840" xr2:uid="{A1A6F49E-FDF1-470F-B590-D2F08F5FBCCE}"/>
  </bookViews>
  <sheets>
    <sheet name="PL50" sheetId="1" r:id="rId1"/>
  </sheets>
  <externalReferences>
    <externalReference r:id="rId2"/>
  </externalReferences>
  <definedNames>
    <definedName name="__IntlFixup" hidden="1">TRUE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hidden="1">{"'Sheet1'!$L$16"}</definedName>
    <definedName name="aa" hidden="1">#REF!</definedName>
    <definedName name="aaa" hidden="1">{"'Sheet1'!$L$16"}</definedName>
    <definedName name="aaaa" hidden="1">#REF!</definedName>
    <definedName name="aaaaa" hidden="1">{"'Sheet1'!$L$16"}</definedName>
    <definedName name="aaaaaa" hidden="1">{"'Sheet1'!$L$16"}</definedName>
    <definedName name="aaaaaaa" hidden="1">{"'Sheet1'!$L$16"}</definedName>
    <definedName name="anscount" hidden="1">7</definedName>
    <definedName name="h" hidden="1">{"'Sheet1'!$L$16"}</definedName>
    <definedName name="hcm" hidden="1">{"'Sheet1'!$L$16"}</definedName>
    <definedName name="h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imcount" hidden="1">5</definedName>
    <definedName name="sencount" hidden="1">5</definedName>
    <definedName name="sfdsfsd" hidden="1">{"'Sheet1'!$L$16"}</definedName>
    <definedName name="tp" hidden="1">{"'Sheet1'!$L$16"}</definedName>
    <definedName name="vinhlong" hidden="1">{"'Sheet1'!$L$16"}</definedName>
    <definedName name="wrn.chi._.tiÆt." hidden="1">{#N/A,#N/A,FALSE,"Chi tiÆt"}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68" i="1" l="1"/>
  <c r="I68" i="1"/>
  <c r="L67" i="1"/>
  <c r="L66" i="1"/>
  <c r="L65" i="1"/>
  <c r="J65" i="1"/>
  <c r="I65" i="1"/>
  <c r="L64" i="1"/>
  <c r="J64" i="1"/>
  <c r="I64" i="1"/>
  <c r="J63" i="1"/>
  <c r="I63" i="1"/>
  <c r="L62" i="1"/>
  <c r="G62" i="1"/>
  <c r="L61" i="1"/>
  <c r="J61" i="1"/>
  <c r="I61" i="1"/>
  <c r="G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L53" i="1"/>
  <c r="J53" i="1"/>
  <c r="I53" i="1"/>
  <c r="J52" i="1"/>
  <c r="I52" i="1"/>
  <c r="L51" i="1"/>
  <c r="J51" i="1"/>
  <c r="I51" i="1"/>
  <c r="G51" i="1"/>
  <c r="L50" i="1"/>
  <c r="J50" i="1"/>
  <c r="I50" i="1"/>
  <c r="G50" i="1"/>
  <c r="L49" i="1"/>
  <c r="J49" i="1"/>
  <c r="I49" i="1"/>
  <c r="G49" i="1"/>
  <c r="J48" i="1"/>
  <c r="I48" i="1"/>
  <c r="G48" i="1"/>
  <c r="L47" i="1"/>
  <c r="J47" i="1"/>
  <c r="I47" i="1"/>
  <c r="G47" i="1"/>
  <c r="L46" i="1"/>
  <c r="J46" i="1"/>
  <c r="I46" i="1"/>
  <c r="G46" i="1"/>
  <c r="J45" i="1"/>
  <c r="I45" i="1"/>
  <c r="G45" i="1"/>
  <c r="J44" i="1"/>
  <c r="I44" i="1"/>
  <c r="G44" i="1"/>
  <c r="J43" i="1"/>
  <c r="I43" i="1"/>
  <c r="G43" i="1"/>
  <c r="L42" i="1"/>
  <c r="J42" i="1"/>
  <c r="I42" i="1"/>
  <c r="G42" i="1"/>
  <c r="J41" i="1"/>
  <c r="I41" i="1"/>
  <c r="J40" i="1"/>
  <c r="I40" i="1"/>
  <c r="J39" i="1"/>
  <c r="I39" i="1"/>
  <c r="L38" i="1"/>
  <c r="J38" i="1"/>
  <c r="I38" i="1"/>
  <c r="G38" i="1"/>
  <c r="L37" i="1"/>
  <c r="J37" i="1"/>
  <c r="I37" i="1"/>
  <c r="H37" i="1"/>
  <c r="L36" i="1"/>
  <c r="J36" i="1"/>
  <c r="I36" i="1"/>
  <c r="H36" i="1"/>
  <c r="L35" i="1"/>
  <c r="J35" i="1"/>
  <c r="I35" i="1"/>
  <c r="G35" i="1"/>
  <c r="L34" i="1"/>
  <c r="J34" i="1"/>
  <c r="I34" i="1"/>
  <c r="G34" i="1"/>
  <c r="L33" i="1"/>
  <c r="J33" i="1"/>
  <c r="I33" i="1"/>
  <c r="G33" i="1"/>
  <c r="J32" i="1"/>
  <c r="I32" i="1"/>
  <c r="G32" i="1"/>
  <c r="J31" i="1"/>
  <c r="I31" i="1"/>
  <c r="H31" i="1"/>
  <c r="J30" i="1"/>
  <c r="I30" i="1"/>
  <c r="H30" i="1"/>
  <c r="H28" i="1" s="1"/>
  <c r="J29" i="1"/>
  <c r="I29" i="1"/>
  <c r="H29" i="1"/>
  <c r="L28" i="1"/>
  <c r="J28" i="1"/>
  <c r="I28" i="1"/>
  <c r="G28" i="1"/>
  <c r="J27" i="1"/>
  <c r="I27" i="1"/>
  <c r="G27" i="1"/>
  <c r="G23" i="1" s="1"/>
  <c r="J26" i="1"/>
  <c r="I26" i="1"/>
  <c r="H26" i="1"/>
  <c r="J25" i="1"/>
  <c r="I25" i="1"/>
  <c r="H25" i="1"/>
  <c r="J24" i="1"/>
  <c r="I24" i="1"/>
  <c r="H24" i="1"/>
  <c r="L23" i="1"/>
  <c r="J23" i="1"/>
  <c r="I23" i="1"/>
  <c r="H23" i="1"/>
  <c r="J22" i="1"/>
  <c r="I22" i="1"/>
  <c r="G22" i="1"/>
  <c r="G18" i="1" s="1"/>
  <c r="G11" i="1" s="1"/>
  <c r="G10" i="1" s="1"/>
  <c r="G9" i="1" s="1"/>
  <c r="J21" i="1"/>
  <c r="I21" i="1"/>
  <c r="H21" i="1"/>
  <c r="J20" i="1"/>
  <c r="I20" i="1"/>
  <c r="H20" i="1"/>
  <c r="J19" i="1"/>
  <c r="I19" i="1"/>
  <c r="H19" i="1"/>
  <c r="L18" i="1"/>
  <c r="J18" i="1"/>
  <c r="I18" i="1"/>
  <c r="H18" i="1"/>
  <c r="J17" i="1"/>
  <c r="I17" i="1"/>
  <c r="J16" i="1"/>
  <c r="I16" i="1"/>
  <c r="G16" i="1"/>
  <c r="J15" i="1"/>
  <c r="I15" i="1"/>
  <c r="H15" i="1"/>
  <c r="J14" i="1"/>
  <c r="I14" i="1"/>
  <c r="H14" i="1"/>
  <c r="J13" i="1"/>
  <c r="I13" i="1"/>
  <c r="H13" i="1"/>
  <c r="L12" i="1"/>
  <c r="J12" i="1"/>
  <c r="I12" i="1"/>
  <c r="H12" i="1"/>
  <c r="G12" i="1"/>
  <c r="J11" i="1"/>
  <c r="I11" i="1"/>
  <c r="J10" i="1"/>
  <c r="I10" i="1"/>
  <c r="J9" i="1"/>
  <c r="I9" i="1"/>
  <c r="D8" i="1"/>
  <c r="E8" i="1" s="1"/>
  <c r="F8" i="1" s="1"/>
  <c r="H11" i="1" l="1"/>
  <c r="H10" i="1" s="1"/>
  <c r="H9" i="1" s="1"/>
</calcChain>
</file>

<file path=xl/sharedStrings.xml><?xml version="1.0" encoding="utf-8"?>
<sst xmlns="http://schemas.openxmlformats.org/spreadsheetml/2006/main" count="94" uniqueCount="76">
  <si>
    <t>Phụ lục II (Biểu mẫu số 50)</t>
  </si>
  <si>
    <t>QUYẾT TOÁN NGUỒN THU NGÂN SÁCH NHÀ NƯỚC TRÊN ĐỊA BÀN THEO LĨNH VỰC NĂM 2025</t>
  </si>
  <si>
    <r>
      <t>(</t>
    </r>
    <r>
      <rPr>
        <i/>
        <sz val="12"/>
        <rFont val="Times New Roman"/>
        <family val="1"/>
      </rPr>
      <t>Quyết toán đã được Hội đồng nhân dân phê chuẩn</t>
    </r>
    <r>
      <rPr>
        <b/>
        <sz val="12"/>
        <rFont val="Times New Roman"/>
        <family val="1"/>
      </rPr>
      <t>)</t>
    </r>
  </si>
  <si>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Kèm theo Quyết định số                 /QĐ-STC ngày               tháng           năm 2026 của Sở Tài chính tỉnh Đắk Lắk</t>
    </r>
    <r>
      <rPr>
        <sz val="12"/>
        <rFont val="Times New Roman"/>
        <family val="1"/>
      </rPr>
      <t>)</t>
    </r>
  </si>
  <si>
    <t>Đơn vị: đồng</t>
  </si>
  <si>
    <t>STT</t>
  </si>
  <si>
    <t>NỘI DUNG</t>
  </si>
  <si>
    <t>DỰ TOÁN</t>
  </si>
  <si>
    <t>QUYẾT TOÁN</t>
  </si>
  <si>
    <t>SO SÁNH (%)</t>
  </si>
  <si>
    <t>TỔNG THU
NSNN</t>
  </si>
  <si>
    <t>THU
NSĐP</t>
  </si>
  <si>
    <t>phân chia</t>
  </si>
  <si>
    <t>A</t>
  </si>
  <si>
    <t>B</t>
  </si>
  <si>
    <t>5=3/1</t>
  </si>
  <si>
    <t>6=4/2</t>
  </si>
  <si>
    <t>TỔNG SỐ (A+B+C+D+E+F)</t>
  </si>
  <si>
    <t>THU NGÂN SÁCH NHÀ NƯỚC</t>
  </si>
  <si>
    <t>I</t>
  </si>
  <si>
    <t>Thu nội địa</t>
  </si>
  <si>
    <t>Thu từ khu vực doanh nghiệp nhà nước do Trung ương quản lý</t>
  </si>
  <si>
    <t>- Thuế giá trị gia tăng</t>
  </si>
  <si>
    <t>- Thuế thu nhập doanh nghiệp</t>
  </si>
  <si>
    <t>- Thuế tiêu thụ đặc biệt</t>
  </si>
  <si>
    <t>- Thuế tài nguyên</t>
  </si>
  <si>
    <t>- Thu từ khí thiên nhiên</t>
  </si>
  <si>
    <t>Thu từ khu vực doanh nghiệp nhà nước do địa phương quản lý</t>
  </si>
  <si>
    <t>Thu từ khu vực doanh nghiệp có vốn đầu tư nước ngoài</t>
  </si>
  <si>
    <t>Thu từ khu vực kinh tế ngoài quốc doanh</t>
  </si>
  <si>
    <t>Lệ phí trước bạ</t>
  </si>
  <si>
    <t>Thuế sử dụng đất nông nghiệp</t>
  </si>
  <si>
    <t>Thuế sử dụng đất phi nông nghiệp</t>
  </si>
  <si>
    <t>Thuế thu nhập cá nhân</t>
  </si>
  <si>
    <t>Thuế bảo vệ môi trường</t>
  </si>
  <si>
    <t>Phí, lệ phí</t>
  </si>
  <si>
    <t>Phí, lệ phí Trung ương</t>
  </si>
  <si>
    <t>Phí, lệ phí tỉnh</t>
  </si>
  <si>
    <t>Phí, lệ phí xã</t>
  </si>
  <si>
    <t>Tiền sử dụng đất</t>
  </si>
  <si>
    <t>12</t>
  </si>
  <si>
    <t>Thu tiền thuê đất</t>
  </si>
  <si>
    <t>Thu tiền cho thuê và bán nhà ở thuộc sở hữu nhà nước</t>
  </si>
  <si>
    <t>14</t>
  </si>
  <si>
    <t>Thu từ khai thác, xử lý tài sản công xử lý theo quy định của pháp luật về quản lý, sử dụng tài sản công</t>
  </si>
  <si>
    <t>15</t>
  </si>
  <si>
    <t>Thu từ hoạt động xổ số</t>
  </si>
  <si>
    <t>Thu khác ngân sách</t>
  </si>
  <si>
    <t>Thu tiền sử dụng khu vực biển</t>
  </si>
  <si>
    <t>Thu tiền cấp quyền khai thác tài nguyên khoáng sản, tài nguyên nước, tiền cấp quyền sử dụng tần số vô tuyến điện</t>
  </si>
  <si>
    <t>Thu từ quỹ đất công ích và thu hoa lợi công sản khác</t>
  </si>
  <si>
    <t>Thu cổ tức, lợi nhuận được chia và lợi nhuận sau thuế</t>
  </si>
  <si>
    <t>II</t>
  </si>
  <si>
    <t>Thu từ dầu thô</t>
  </si>
  <si>
    <t>III</t>
  </si>
  <si>
    <t>Thu từ hoạt động xuất, nhập khẩu</t>
  </si>
  <si>
    <t>Thuế xuất khẩu</t>
  </si>
  <si>
    <t>Thuế nhập khẩu</t>
  </si>
  <si>
    <t>Thuế tiêu thụ đặc biệt hàng nhập khẩu</t>
  </si>
  <si>
    <t>Thuế giá trị gia tăng hàng nhập khẩu</t>
  </si>
  <si>
    <t>Thuế bảo vệ môi trường hàng nhập khẩu</t>
  </si>
  <si>
    <t>Thuế bổ sung đối với hàng hóa nhập khẩu</t>
  </si>
  <si>
    <t>Thu khác</t>
  </si>
  <si>
    <t>IV</t>
  </si>
  <si>
    <t>Thu viện trợ</t>
  </si>
  <si>
    <t>V</t>
  </si>
  <si>
    <t>Các khoản thu huy động đóng góp</t>
  </si>
  <si>
    <t>THU TỪ QUỸ DỰ TRỮ TÀI CHÍNH</t>
  </si>
  <si>
    <t>C</t>
  </si>
  <si>
    <t>THU KẾT DƯ NGÂN SÁCH</t>
  </si>
  <si>
    <t>D</t>
  </si>
  <si>
    <t>THU CHUYỂN NGUỒN TỪ NĂM TRƯỚC CHUYỂN SANG</t>
  </si>
  <si>
    <t>E</t>
  </si>
  <si>
    <t>THU VAY TỪ NGUỒN CHÍNH PHỦ CHO VAY LẠI</t>
  </si>
  <si>
    <t>F</t>
  </si>
  <si>
    <t>THU TỪ NGÂN SÁCH CẤP DƯỚI NỘP LÊN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</si>
</sst>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6">
    <font>
      <sz val="12"/>
      <color theme="1"/>
      <name val="Times New Roman"/>
      <family val="2"/>
    </font>
    <font>
      <sz val="12"/>
      <name val=".VnTime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i/>
      <sz val="11"/>
      <name val="Times New Roman"/>
      <family val="1"/>
      <charset val="163"/>
    </font>
    <font>
      <sz val="11"/>
      <color theme="1"/>
      <name val="times new roman"/>
      <family val="2"/>
      <charset val="163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2" fillId="0" borderId="0"/>
  </cellStyleXfs>
  <cellXfs count="66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43" fontId="3" fillId="0" borderId="0" xfId="1" applyFont="1"/>
    <xf numFmtId="0" fontId="5" fillId="0" borderId="0" xfId="2" applyFont="1" applyAlignment="1">
      <alignment horizontal="center"/>
    </xf>
    <xf numFmtId="0" fontId="6" fillId="0" borderId="0" xfId="2" quotePrefix="1" applyFont="1" applyAlignment="1">
      <alignment horizontal="center"/>
    </xf>
    <xf numFmtId="0" fontId="7" fillId="0" borderId="0" xfId="2" quotePrefix="1" applyFont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/>
    <xf numFmtId="0" fontId="8" fillId="0" borderId="0" xfId="2" applyFont="1"/>
    <xf numFmtId="0" fontId="6" fillId="0" borderId="0" xfId="2" applyFont="1" applyAlignment="1">
      <alignment horizontal="right"/>
    </xf>
    <xf numFmtId="0" fontId="2" fillId="0" borderId="1" xfId="2" applyFont="1" applyBorder="1" applyAlignment="1">
      <alignment horizontal="center" vertical="center"/>
    </xf>
    <xf numFmtId="0" fontId="2" fillId="0" borderId="1" xfId="2" quotePrefix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10" fillId="0" borderId="0" xfId="2" applyFont="1"/>
    <xf numFmtId="43" fontId="10" fillId="0" borderId="0" xfId="1" applyFont="1"/>
    <xf numFmtId="0" fontId="2" fillId="0" borderId="1" xfId="2" applyFont="1" applyBorder="1" applyAlignment="1">
      <alignment horizontal="center" vertical="center" wrapText="1"/>
    </xf>
    <xf numFmtId="9" fontId="9" fillId="0" borderId="1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164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43" fontId="11" fillId="0" borderId="0" xfId="1" applyFont="1" applyAlignment="1">
      <alignment vertical="center"/>
    </xf>
    <xf numFmtId="0" fontId="13" fillId="0" borderId="5" xfId="3" applyFont="1" applyBorder="1" applyAlignment="1">
      <alignment horizontal="center" vertical="center" wrapText="1"/>
    </xf>
    <xf numFmtId="164" fontId="5" fillId="0" borderId="5" xfId="1" applyNumberFormat="1" applyFont="1" applyBorder="1"/>
    <xf numFmtId="3" fontId="5" fillId="0" borderId="5" xfId="2" applyNumberFormat="1" applyFont="1" applyBorder="1"/>
    <xf numFmtId="165" fontId="5" fillId="0" borderId="5" xfId="1" applyNumberFormat="1" applyFont="1" applyBorder="1"/>
    <xf numFmtId="3" fontId="9" fillId="0" borderId="0" xfId="2" applyNumberFormat="1" applyFont="1"/>
    <xf numFmtId="43" fontId="9" fillId="0" borderId="0" xfId="1" applyFont="1"/>
    <xf numFmtId="0" fontId="13" fillId="0" borderId="6" xfId="3" applyFont="1" applyBorder="1" applyAlignment="1">
      <alignment horizontal="center" vertical="center" wrapText="1"/>
    </xf>
    <xf numFmtId="0" fontId="13" fillId="0" borderId="6" xfId="3" applyFont="1" applyBorder="1" applyAlignment="1">
      <alignment vertical="center" wrapText="1"/>
    </xf>
    <xf numFmtId="164" fontId="5" fillId="0" borderId="6" xfId="1" applyNumberFormat="1" applyFont="1" applyBorder="1"/>
    <xf numFmtId="3" fontId="5" fillId="0" borderId="6" xfId="2" applyNumberFormat="1" applyFont="1" applyBorder="1"/>
    <xf numFmtId="165" fontId="5" fillId="0" borderId="6" xfId="1" applyNumberFormat="1" applyFont="1" applyBorder="1"/>
    <xf numFmtId="0" fontId="14" fillId="0" borderId="6" xfId="3" applyFont="1" applyBorder="1" applyAlignment="1">
      <alignment horizontal="center" vertical="center" wrapText="1"/>
    </xf>
    <xf numFmtId="0" fontId="14" fillId="0" borderId="6" xfId="3" applyFont="1" applyBorder="1" applyAlignment="1">
      <alignment vertical="center" wrapText="1"/>
    </xf>
    <xf numFmtId="164" fontId="3" fillId="0" borderId="6" xfId="1" applyNumberFormat="1" applyFont="1" applyBorder="1"/>
    <xf numFmtId="3" fontId="3" fillId="0" borderId="6" xfId="2" applyNumberFormat="1" applyFont="1" applyBorder="1"/>
    <xf numFmtId="165" fontId="3" fillId="0" borderId="6" xfId="1" applyNumberFormat="1" applyFont="1" applyBorder="1"/>
    <xf numFmtId="43" fontId="8" fillId="0" borderId="0" xfId="1" applyFont="1"/>
    <xf numFmtId="0" fontId="14" fillId="0" borderId="6" xfId="3" quotePrefix="1" applyFont="1" applyBorder="1" applyAlignment="1">
      <alignment vertical="center" wrapText="1"/>
    </xf>
    <xf numFmtId="0" fontId="2" fillId="0" borderId="0" xfId="2" applyFont="1"/>
    <xf numFmtId="43" fontId="2" fillId="0" borderId="0" xfId="1" applyFont="1"/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 wrapText="1"/>
    </xf>
    <xf numFmtId="164" fontId="3" fillId="0" borderId="7" xfId="1" applyNumberFormat="1" applyFont="1" applyBorder="1"/>
    <xf numFmtId="3" fontId="3" fillId="0" borderId="7" xfId="2" applyNumberFormat="1" applyFont="1" applyBorder="1"/>
    <xf numFmtId="165" fontId="3" fillId="0" borderId="7" xfId="1" applyNumberFormat="1" applyFont="1" applyBorder="1"/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quotePrefix="1" applyFont="1" applyAlignment="1">
      <alignment horizontal="left"/>
    </xf>
    <xf numFmtId="3" fontId="9" fillId="0" borderId="0" xfId="0" applyNumberFormat="1" applyFont="1"/>
    <xf numFmtId="0" fontId="8" fillId="0" borderId="0" xfId="0" quotePrefix="1" applyFont="1"/>
    <xf numFmtId="0" fontId="8" fillId="0" borderId="0" xfId="0" applyFont="1"/>
  </cellXfs>
  <cellStyles count="4">
    <cellStyle name="Comma" xfId="1" builtinId="3"/>
    <cellStyle name="Normal" xfId="0" builtinId="0"/>
    <cellStyle name="Normal 2" xfId="2" xr:uid="{B8E64B1E-135D-45AA-ABB6-A8E7115528A2}"/>
    <cellStyle name="Normal 3" xfId="3" xr:uid="{D721F07E-2168-4A98-8333-B9C209315649}"/>
  </cellStyles>
  <dxfs count="1">
    <dxf>
      <font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L%20QD%20STC%20-%20CONG%20KHAI%20QUYET%20TOAN%20NSDP%20NAM%202025.xlsx" TargetMode="External"/><Relationship Id="rId2" Type="http://schemas.openxmlformats.org/officeDocument/2006/relationships/externalLinkPath" Target="file:///C:\Users\ntanm\Downloads\PL%20QD%20STC%20-%20CONG%20KHAI%20QUYET%20TOAN%20NSDP%20NAM%202025.xlsx" TargetMode="External"/><Relationship Id="rId1" Type="http://schemas.openxmlformats.org/officeDocument/2006/relationships/externalLinkPath" Target="/Users/ntanm/Downloads/PL%20QD%20STC%20-%20CONG%20KHAI%20QUYET%20TOAN%20NSDP%20NAM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NGHOP"/>
      <sheetName val="69 (2)"/>
      <sheetName val="PL48"/>
      <sheetName val="PL50"/>
      <sheetName val="PL51"/>
      <sheetName val="PL52"/>
      <sheetName val="PL53"/>
      <sheetName val="TH.LA"/>
      <sheetName val="PL53 (PA2)"/>
      <sheetName val="PL54"/>
      <sheetName val="54-NĐ31 (2)"/>
      <sheetName val="PL58"/>
      <sheetName val="PL59"/>
      <sheetName val="PL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8934-521C-4303-B053-A81D029528CE}">
  <sheetPr>
    <tabColor rgb="FF00B050"/>
    <pageSetUpPr fitToPage="1"/>
  </sheetPr>
  <dimension ref="A1:O86"/>
  <sheetViews>
    <sheetView tabSelected="1" zoomScale="90" zoomScaleNormal="90" workbookViewId="0">
      <selection activeCell="A4" sqref="A4:J4"/>
    </sheetView>
  </sheetViews>
  <sheetFormatPr defaultRowHeight="15.75"/>
  <cols>
    <col min="1" max="1" width="5.125" style="2" customWidth="1"/>
    <col min="2" max="2" width="48.875" style="2" customWidth="1"/>
    <col min="3" max="4" width="18.875" style="2" customWidth="1"/>
    <col min="5" max="5" width="18.5" style="2" customWidth="1"/>
    <col min="6" max="6" width="20.75" style="2" bestFit="1" customWidth="1"/>
    <col min="7" max="8" width="16" style="2" hidden="1" customWidth="1"/>
    <col min="9" max="9" width="11" style="2" bestFit="1" customWidth="1"/>
    <col min="10" max="10" width="12.5" style="2" customWidth="1"/>
    <col min="11" max="11" width="29" style="2" hidden="1" customWidth="1"/>
    <col min="12" max="12" width="18.875" style="2" hidden="1" customWidth="1"/>
    <col min="13" max="13" width="9" style="2"/>
    <col min="14" max="14" width="24.125" style="3" bestFit="1" customWidth="1"/>
    <col min="15" max="15" width="23" style="3" bestFit="1" customWidth="1"/>
    <col min="16" max="16384" width="9" style="2"/>
  </cols>
  <sheetData>
    <row r="1" spans="1:15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5" ht="18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</row>
    <row r="5" spans="1:15" ht="19.5" customHeight="1">
      <c r="A5" s="7"/>
      <c r="B5" s="7"/>
      <c r="C5" s="8"/>
      <c r="D5" s="8"/>
      <c r="E5" s="8"/>
      <c r="F5" s="8"/>
      <c r="G5" s="8"/>
      <c r="H5" s="8"/>
      <c r="I5" s="9"/>
      <c r="J5" s="10" t="s">
        <v>4</v>
      </c>
    </row>
    <row r="6" spans="1:15" s="17" customFormat="1" ht="23.25" customHeight="1">
      <c r="A6" s="11" t="s">
        <v>5</v>
      </c>
      <c r="B6" s="12" t="s">
        <v>6</v>
      </c>
      <c r="C6" s="13" t="s">
        <v>7</v>
      </c>
      <c r="D6" s="13"/>
      <c r="E6" s="14" t="s">
        <v>8</v>
      </c>
      <c r="F6" s="15"/>
      <c r="G6" s="15"/>
      <c r="H6" s="16"/>
      <c r="I6" s="13" t="s">
        <v>9</v>
      </c>
      <c r="J6" s="13"/>
      <c r="N6" s="18"/>
      <c r="O6" s="18"/>
    </row>
    <row r="7" spans="1:15" s="17" customFormat="1" ht="45.4" customHeight="1">
      <c r="A7" s="11"/>
      <c r="B7" s="12"/>
      <c r="C7" s="19" t="s">
        <v>10</v>
      </c>
      <c r="D7" s="19" t="s">
        <v>11</v>
      </c>
      <c r="E7" s="19" t="s">
        <v>10</v>
      </c>
      <c r="F7" s="19" t="s">
        <v>11</v>
      </c>
      <c r="G7" s="20">
        <v>1</v>
      </c>
      <c r="H7" s="21" t="s">
        <v>12</v>
      </c>
      <c r="I7" s="22" t="s">
        <v>10</v>
      </c>
      <c r="J7" s="22" t="s">
        <v>11</v>
      </c>
      <c r="N7" s="18"/>
      <c r="O7" s="18"/>
    </row>
    <row r="8" spans="1:15" s="25" customFormat="1" ht="17.25" customHeight="1">
      <c r="A8" s="23" t="s">
        <v>13</v>
      </c>
      <c r="B8" s="23" t="s">
        <v>14</v>
      </c>
      <c r="C8" s="23">
        <v>1</v>
      </c>
      <c r="D8" s="23">
        <f>C8+1</f>
        <v>2</v>
      </c>
      <c r="E8" s="23">
        <f>D8+1</f>
        <v>3</v>
      </c>
      <c r="F8" s="23">
        <f>E8+1</f>
        <v>4</v>
      </c>
      <c r="G8" s="23"/>
      <c r="H8" s="23"/>
      <c r="I8" s="23" t="s">
        <v>15</v>
      </c>
      <c r="J8" s="23" t="s">
        <v>16</v>
      </c>
      <c r="K8" s="24"/>
      <c r="N8" s="26"/>
      <c r="O8" s="26"/>
    </row>
    <row r="9" spans="1:15" s="8" customFormat="1" ht="18.75">
      <c r="A9" s="27"/>
      <c r="B9" s="27" t="s">
        <v>17</v>
      </c>
      <c r="C9" s="28">
        <v>16310000000000</v>
      </c>
      <c r="D9" s="28">
        <v>15127402000000</v>
      </c>
      <c r="E9" s="28">
        <v>35076141740334</v>
      </c>
      <c r="F9" s="28">
        <v>32786458007459</v>
      </c>
      <c r="G9" s="29">
        <f>G10+G63+G65+G64</f>
        <v>8923599862778</v>
      </c>
      <c r="H9" s="29">
        <f>H10+H63+H65+H64</f>
        <v>8274847008094</v>
      </c>
      <c r="I9" s="30">
        <f>IF(C9&lt;&gt;0,E9/C9*100,"")</f>
        <v>215.05911551400368</v>
      </c>
      <c r="J9" s="30">
        <f>IF(D9&lt;&gt;0,F9/D9*100,"")</f>
        <v>216.73555054238</v>
      </c>
      <c r="K9" s="31"/>
      <c r="N9" s="32"/>
      <c r="O9" s="32"/>
    </row>
    <row r="10" spans="1:15" s="8" customFormat="1" ht="18.75">
      <c r="A10" s="33" t="s">
        <v>13</v>
      </c>
      <c r="B10" s="34" t="s">
        <v>18</v>
      </c>
      <c r="C10" s="35">
        <v>16310000000000</v>
      </c>
      <c r="D10" s="35">
        <v>15127402000000</v>
      </c>
      <c r="E10" s="35">
        <v>18153664959895</v>
      </c>
      <c r="F10" s="35">
        <v>17198446870872</v>
      </c>
      <c r="G10" s="36">
        <f>G11+G52+G53+G61+G62</f>
        <v>8923599862778</v>
      </c>
      <c r="H10" s="36">
        <f t="shared" ref="H10" si="0">H11+H52+H53+H61</f>
        <v>8274847008094</v>
      </c>
      <c r="I10" s="37">
        <f>IF(C10&lt;&gt;0,E10/C10*100,"")</f>
        <v>111.30389307109137</v>
      </c>
      <c r="J10" s="37">
        <f t="shared" ref="J10:J68" si="1">IF(D10&lt;&gt;0,F10/D10*100,"")</f>
        <v>113.69068443392989</v>
      </c>
      <c r="K10" s="31"/>
      <c r="N10" s="32"/>
      <c r="O10" s="32"/>
    </row>
    <row r="11" spans="1:15" s="8" customFormat="1" ht="18.75">
      <c r="A11" s="33" t="s">
        <v>19</v>
      </c>
      <c r="B11" s="34" t="s">
        <v>20</v>
      </c>
      <c r="C11" s="35">
        <v>16138000000000</v>
      </c>
      <c r="D11" s="35">
        <v>15127402000000</v>
      </c>
      <c r="E11" s="35">
        <v>17905034686947</v>
      </c>
      <c r="F11" s="35">
        <v>17156274087059</v>
      </c>
      <c r="G11" s="36">
        <f t="shared" ref="G11:H11" si="2">G12+G18+G23+G28+G33+G34+G35+G36+G37+G38+G42+G43+G44+G46+G47+G48+G49+G50+G51</f>
        <v>8881427078965</v>
      </c>
      <c r="H11" s="36">
        <f t="shared" si="2"/>
        <v>8274847008094</v>
      </c>
      <c r="I11" s="37">
        <f t="shared" ref="I11:I68" si="3">IF(C11&lt;&gt;0,E11/C11*100,"")</f>
        <v>110.94952712199158</v>
      </c>
      <c r="J11" s="37">
        <f t="shared" si="1"/>
        <v>113.4119003848711</v>
      </c>
      <c r="K11" s="31"/>
      <c r="N11" s="32"/>
      <c r="O11" s="32"/>
    </row>
    <row r="12" spans="1:15" s="8" customFormat="1" ht="31.5">
      <c r="A12" s="33">
        <v>1</v>
      </c>
      <c r="B12" s="34" t="s">
        <v>21</v>
      </c>
      <c r="C12" s="35">
        <v>1005415000000</v>
      </c>
      <c r="D12" s="35">
        <v>1005415000000</v>
      </c>
      <c r="E12" s="35">
        <v>1149908744651</v>
      </c>
      <c r="F12" s="35">
        <v>1149908744651</v>
      </c>
      <c r="G12" s="36">
        <f t="shared" ref="G12:H12" si="4">G13+G14+G15+G16+G17</f>
        <v>353506637721</v>
      </c>
      <c r="H12" s="36">
        <f t="shared" si="4"/>
        <v>796402106930</v>
      </c>
      <c r="I12" s="37">
        <f t="shared" si="3"/>
        <v>114.37155250826774</v>
      </c>
      <c r="J12" s="37">
        <f t="shared" si="1"/>
        <v>114.37155250826774</v>
      </c>
      <c r="K12" s="31">
        <v>1149908744651</v>
      </c>
      <c r="L12" s="31">
        <f>K12-E12</f>
        <v>0</v>
      </c>
      <c r="N12" s="32"/>
      <c r="O12" s="32"/>
    </row>
    <row r="13" spans="1:15" s="9" customFormat="1" ht="18.75">
      <c r="A13" s="38"/>
      <c r="B13" s="39" t="s">
        <v>22</v>
      </c>
      <c r="C13" s="40">
        <v>624345000000</v>
      </c>
      <c r="D13" s="40">
        <v>624345000000</v>
      </c>
      <c r="E13" s="40">
        <v>629754859387</v>
      </c>
      <c r="F13" s="40">
        <v>629754859387</v>
      </c>
      <c r="G13" s="41"/>
      <c r="H13" s="41">
        <f>F13</f>
        <v>629754859387</v>
      </c>
      <c r="I13" s="42">
        <f t="shared" si="3"/>
        <v>100.8664855788066</v>
      </c>
      <c r="J13" s="42">
        <f t="shared" si="1"/>
        <v>100.8664855788066</v>
      </c>
      <c r="K13" s="31"/>
      <c r="N13" s="43"/>
      <c r="O13" s="43"/>
    </row>
    <row r="14" spans="1:15" s="9" customFormat="1" ht="18.75">
      <c r="A14" s="38"/>
      <c r="B14" s="39" t="s">
        <v>23</v>
      </c>
      <c r="C14" s="40">
        <v>139000000000</v>
      </c>
      <c r="D14" s="40">
        <v>139000000000</v>
      </c>
      <c r="E14" s="40">
        <v>166647247543</v>
      </c>
      <c r="F14" s="40">
        <v>166647247543</v>
      </c>
      <c r="G14" s="41"/>
      <c r="H14" s="41">
        <f>F14</f>
        <v>166647247543</v>
      </c>
      <c r="I14" s="42">
        <f t="shared" si="3"/>
        <v>119.89010614604317</v>
      </c>
      <c r="J14" s="42">
        <f t="shared" si="1"/>
        <v>119.89010614604317</v>
      </c>
      <c r="K14" s="31"/>
      <c r="N14" s="43"/>
      <c r="O14" s="43"/>
    </row>
    <row r="15" spans="1:15" s="9" customFormat="1" ht="18.75">
      <c r="A15" s="38"/>
      <c r="B15" s="39" t="s">
        <v>24</v>
      </c>
      <c r="C15" s="40">
        <v>70000000</v>
      </c>
      <c r="D15" s="40">
        <v>70000000</v>
      </c>
      <c r="E15" s="40">
        <v>0</v>
      </c>
      <c r="F15" s="40">
        <v>0</v>
      </c>
      <c r="G15" s="41"/>
      <c r="H15" s="41">
        <f>F15</f>
        <v>0</v>
      </c>
      <c r="I15" s="42">
        <f t="shared" si="3"/>
        <v>0</v>
      </c>
      <c r="J15" s="42">
        <f t="shared" si="1"/>
        <v>0</v>
      </c>
      <c r="K15" s="31"/>
      <c r="N15" s="43"/>
      <c r="O15" s="43"/>
    </row>
    <row r="16" spans="1:15" s="9" customFormat="1" ht="18.75">
      <c r="A16" s="38"/>
      <c r="B16" s="39" t="s">
        <v>25</v>
      </c>
      <c r="C16" s="40">
        <v>242000000000</v>
      </c>
      <c r="D16" s="40">
        <v>242000000000</v>
      </c>
      <c r="E16" s="40">
        <v>353506637721</v>
      </c>
      <c r="F16" s="40">
        <v>353506637721</v>
      </c>
      <c r="G16" s="41">
        <f>F16</f>
        <v>353506637721</v>
      </c>
      <c r="H16" s="41"/>
      <c r="I16" s="42">
        <f t="shared" si="3"/>
        <v>146.07712302520662</v>
      </c>
      <c r="J16" s="42">
        <f t="shared" si="1"/>
        <v>146.07712302520662</v>
      </c>
      <c r="K16" s="31"/>
      <c r="N16" s="43"/>
      <c r="O16" s="43"/>
    </row>
    <row r="17" spans="1:15" s="9" customFormat="1" ht="18.75">
      <c r="A17" s="38"/>
      <c r="B17" s="44" t="s">
        <v>26</v>
      </c>
      <c r="C17" s="40">
        <v>0</v>
      </c>
      <c r="D17" s="40">
        <v>0</v>
      </c>
      <c r="E17" s="40">
        <v>0</v>
      </c>
      <c r="F17" s="40">
        <v>0</v>
      </c>
      <c r="G17" s="41"/>
      <c r="H17" s="41"/>
      <c r="I17" s="42" t="str">
        <f t="shared" si="3"/>
        <v/>
      </c>
      <c r="J17" s="42" t="str">
        <f t="shared" si="1"/>
        <v/>
      </c>
      <c r="K17" s="31"/>
      <c r="N17" s="43"/>
      <c r="O17" s="43"/>
    </row>
    <row r="18" spans="1:15" s="45" customFormat="1" ht="31.5">
      <c r="A18" s="33">
        <v>2</v>
      </c>
      <c r="B18" s="34" t="s">
        <v>27</v>
      </c>
      <c r="C18" s="35">
        <v>154540000000</v>
      </c>
      <c r="D18" s="35">
        <v>154540000000</v>
      </c>
      <c r="E18" s="35">
        <v>239794086375</v>
      </c>
      <c r="F18" s="35">
        <v>239794086375</v>
      </c>
      <c r="G18" s="36">
        <f t="shared" ref="G18:H18" si="5">G19+G20+G21+G22</f>
        <v>3487739719</v>
      </c>
      <c r="H18" s="36">
        <f t="shared" si="5"/>
        <v>236306346656</v>
      </c>
      <c r="I18" s="37">
        <f t="shared" si="3"/>
        <v>155.16635587873691</v>
      </c>
      <c r="J18" s="37">
        <f t="shared" si="1"/>
        <v>155.16635587873691</v>
      </c>
      <c r="K18" s="31">
        <v>239794086375</v>
      </c>
      <c r="L18" s="31">
        <f>K18-E18</f>
        <v>0</v>
      </c>
      <c r="N18" s="46"/>
      <c r="O18" s="46"/>
    </row>
    <row r="19" spans="1:15" s="8" customFormat="1" ht="18.75">
      <c r="A19" s="38"/>
      <c r="B19" s="39" t="s">
        <v>22</v>
      </c>
      <c r="C19" s="40">
        <v>65540000000</v>
      </c>
      <c r="D19" s="40">
        <v>65540000000</v>
      </c>
      <c r="E19" s="40">
        <v>106260366705</v>
      </c>
      <c r="F19" s="40">
        <v>106260366705</v>
      </c>
      <c r="G19" s="41"/>
      <c r="H19" s="41">
        <f>F19</f>
        <v>106260366705</v>
      </c>
      <c r="I19" s="42">
        <f t="shared" si="3"/>
        <v>162.13055646170278</v>
      </c>
      <c r="J19" s="42">
        <f t="shared" si="1"/>
        <v>162.13055646170278</v>
      </c>
      <c r="K19" s="31"/>
      <c r="N19" s="32"/>
      <c r="O19" s="32"/>
    </row>
    <row r="20" spans="1:15" s="8" customFormat="1" ht="18.75">
      <c r="A20" s="38"/>
      <c r="B20" s="39" t="s">
        <v>23</v>
      </c>
      <c r="C20" s="40">
        <v>47500000000</v>
      </c>
      <c r="D20" s="40">
        <v>47500000000</v>
      </c>
      <c r="E20" s="40">
        <v>82023077701</v>
      </c>
      <c r="F20" s="40">
        <v>82023077701</v>
      </c>
      <c r="G20" s="41"/>
      <c r="H20" s="41">
        <f>F20</f>
        <v>82023077701</v>
      </c>
      <c r="I20" s="42">
        <f t="shared" si="3"/>
        <v>172.68016358105262</v>
      </c>
      <c r="J20" s="42">
        <f t="shared" si="1"/>
        <v>172.68016358105262</v>
      </c>
      <c r="K20" s="31"/>
      <c r="N20" s="32"/>
      <c r="O20" s="32"/>
    </row>
    <row r="21" spans="1:15" s="8" customFormat="1" ht="18.75">
      <c r="A21" s="38"/>
      <c r="B21" s="39" t="s">
        <v>24</v>
      </c>
      <c r="C21" s="40">
        <v>40400000000</v>
      </c>
      <c r="D21" s="40">
        <v>40400000000</v>
      </c>
      <c r="E21" s="40">
        <v>48022902250</v>
      </c>
      <c r="F21" s="40">
        <v>48022902250</v>
      </c>
      <c r="G21" s="41"/>
      <c r="H21" s="41">
        <f>F21</f>
        <v>48022902250</v>
      </c>
      <c r="I21" s="42">
        <f t="shared" si="3"/>
        <v>118.86856992574258</v>
      </c>
      <c r="J21" s="42">
        <f t="shared" si="1"/>
        <v>118.86856992574258</v>
      </c>
      <c r="K21" s="31"/>
      <c r="N21" s="32"/>
      <c r="O21" s="32"/>
    </row>
    <row r="22" spans="1:15" s="8" customFormat="1" ht="18.75">
      <c r="A22" s="38"/>
      <c r="B22" s="39" t="s">
        <v>25</v>
      </c>
      <c r="C22" s="40">
        <v>1100000000</v>
      </c>
      <c r="D22" s="40">
        <v>1100000000</v>
      </c>
      <c r="E22" s="40">
        <v>3487739719</v>
      </c>
      <c r="F22" s="40">
        <v>3487739719</v>
      </c>
      <c r="G22" s="41">
        <f>F22</f>
        <v>3487739719</v>
      </c>
      <c r="H22" s="41"/>
      <c r="I22" s="42">
        <f t="shared" si="3"/>
        <v>317.06724718181817</v>
      </c>
      <c r="J22" s="42">
        <f t="shared" si="1"/>
        <v>317.06724718181817</v>
      </c>
      <c r="K22" s="31"/>
      <c r="N22" s="32"/>
      <c r="O22" s="32"/>
    </row>
    <row r="23" spans="1:15" s="45" customFormat="1" ht="18.75">
      <c r="A23" s="33">
        <v>3</v>
      </c>
      <c r="B23" s="34" t="s">
        <v>28</v>
      </c>
      <c r="C23" s="35">
        <v>333950000000</v>
      </c>
      <c r="D23" s="35">
        <v>333950000000</v>
      </c>
      <c r="E23" s="35">
        <v>532684886134</v>
      </c>
      <c r="F23" s="35">
        <v>532684886134</v>
      </c>
      <c r="G23" s="36">
        <f t="shared" ref="G23:H23" si="6">G24+G25+G26+G27</f>
        <v>204284623</v>
      </c>
      <c r="H23" s="36">
        <f t="shared" si="6"/>
        <v>532480601511</v>
      </c>
      <c r="I23" s="37">
        <f t="shared" si="3"/>
        <v>159.51037165264262</v>
      </c>
      <c r="J23" s="37">
        <f t="shared" si="1"/>
        <v>159.51037165264262</v>
      </c>
      <c r="K23" s="31">
        <v>532684886134</v>
      </c>
      <c r="L23" s="31">
        <f>K23-E23</f>
        <v>0</v>
      </c>
      <c r="N23" s="46"/>
      <c r="O23" s="46"/>
    </row>
    <row r="24" spans="1:15" s="8" customFormat="1" ht="18.75">
      <c r="A24" s="38"/>
      <c r="B24" s="39" t="s">
        <v>22</v>
      </c>
      <c r="C24" s="40">
        <v>224050000000</v>
      </c>
      <c r="D24" s="40">
        <v>224050000000</v>
      </c>
      <c r="E24" s="40">
        <v>276160112402</v>
      </c>
      <c r="F24" s="40">
        <v>276160112402</v>
      </c>
      <c r="G24" s="41"/>
      <c r="H24" s="41">
        <f>F24</f>
        <v>276160112402</v>
      </c>
      <c r="I24" s="42">
        <f t="shared" si="3"/>
        <v>123.25825146261995</v>
      </c>
      <c r="J24" s="42">
        <f t="shared" si="1"/>
        <v>123.25825146261995</v>
      </c>
      <c r="K24" s="31"/>
      <c r="N24" s="32"/>
      <c r="O24" s="32"/>
    </row>
    <row r="25" spans="1:15" s="8" customFormat="1" ht="18.75">
      <c r="A25" s="38"/>
      <c r="B25" s="39" t="s">
        <v>23</v>
      </c>
      <c r="C25" s="40">
        <v>109525000000</v>
      </c>
      <c r="D25" s="40">
        <v>109525000000</v>
      </c>
      <c r="E25" s="40">
        <v>256214205834</v>
      </c>
      <c r="F25" s="40">
        <v>256214205834</v>
      </c>
      <c r="G25" s="41"/>
      <c r="H25" s="41">
        <f>F25</f>
        <v>256214205834</v>
      </c>
      <c r="I25" s="42">
        <f t="shared" si="3"/>
        <v>233.93216693357681</v>
      </c>
      <c r="J25" s="42">
        <f t="shared" si="1"/>
        <v>233.93216693357681</v>
      </c>
      <c r="K25" s="31"/>
      <c r="N25" s="32"/>
      <c r="O25" s="32"/>
    </row>
    <row r="26" spans="1:15" s="8" customFormat="1" ht="18.75">
      <c r="A26" s="38"/>
      <c r="B26" s="39" t="s">
        <v>24</v>
      </c>
      <c r="C26" s="40">
        <v>25000000</v>
      </c>
      <c r="D26" s="40">
        <v>25000000</v>
      </c>
      <c r="E26" s="40">
        <v>106283275</v>
      </c>
      <c r="F26" s="40">
        <v>106283275</v>
      </c>
      <c r="G26" s="41"/>
      <c r="H26" s="41">
        <f>F26</f>
        <v>106283275</v>
      </c>
      <c r="I26" s="42">
        <f t="shared" si="3"/>
        <v>425.13310000000001</v>
      </c>
      <c r="J26" s="42">
        <f t="shared" si="1"/>
        <v>425.13310000000001</v>
      </c>
      <c r="K26" s="31"/>
      <c r="N26" s="32"/>
      <c r="O26" s="32"/>
    </row>
    <row r="27" spans="1:15" s="8" customFormat="1" ht="18.75">
      <c r="A27" s="38"/>
      <c r="B27" s="39" t="s">
        <v>25</v>
      </c>
      <c r="C27" s="40">
        <v>350000000</v>
      </c>
      <c r="D27" s="40">
        <v>350000000</v>
      </c>
      <c r="E27" s="40">
        <v>204284623</v>
      </c>
      <c r="F27" s="40">
        <v>204284623</v>
      </c>
      <c r="G27" s="41">
        <f>F27</f>
        <v>204284623</v>
      </c>
      <c r="H27" s="41"/>
      <c r="I27" s="42">
        <f t="shared" si="3"/>
        <v>58.367035142857141</v>
      </c>
      <c r="J27" s="42">
        <f t="shared" si="1"/>
        <v>58.367035142857141</v>
      </c>
      <c r="K27" s="31"/>
      <c r="N27" s="32"/>
      <c r="O27" s="32"/>
    </row>
    <row r="28" spans="1:15" s="45" customFormat="1" ht="18.75">
      <c r="A28" s="33">
        <v>4</v>
      </c>
      <c r="B28" s="34" t="s">
        <v>29</v>
      </c>
      <c r="C28" s="35">
        <v>3930629000000</v>
      </c>
      <c r="D28" s="35">
        <v>3930629000000</v>
      </c>
      <c r="E28" s="35">
        <v>5155001419274</v>
      </c>
      <c r="F28" s="35">
        <v>5155000395031</v>
      </c>
      <c r="G28" s="36">
        <f t="shared" ref="G28:H28" si="7">G29+G30+G31+G32</f>
        <v>329268367296</v>
      </c>
      <c r="H28" s="36">
        <f t="shared" si="7"/>
        <v>4825732027735</v>
      </c>
      <c r="I28" s="37">
        <f t="shared" si="3"/>
        <v>131.14952897548969</v>
      </c>
      <c r="J28" s="37">
        <f t="shared" si="1"/>
        <v>131.14950291749744</v>
      </c>
      <c r="K28" s="31">
        <v>5155001419274</v>
      </c>
      <c r="L28" s="31">
        <f>K28-E28</f>
        <v>0</v>
      </c>
      <c r="N28" s="46"/>
      <c r="O28" s="46"/>
    </row>
    <row r="29" spans="1:15" s="8" customFormat="1" ht="18.75">
      <c r="A29" s="38"/>
      <c r="B29" s="39" t="s">
        <v>22</v>
      </c>
      <c r="C29" s="40">
        <v>2440209000000</v>
      </c>
      <c r="D29" s="40">
        <v>2440209000000</v>
      </c>
      <c r="E29" s="40">
        <v>3486017215741</v>
      </c>
      <c r="F29" s="40">
        <v>3486017215741</v>
      </c>
      <c r="G29" s="41"/>
      <c r="H29" s="41">
        <f>F29</f>
        <v>3486017215741</v>
      </c>
      <c r="I29" s="42">
        <f t="shared" si="3"/>
        <v>142.8573214729148</v>
      </c>
      <c r="J29" s="42">
        <f t="shared" si="1"/>
        <v>142.8573214729148</v>
      </c>
      <c r="K29" s="31"/>
      <c r="N29" s="32"/>
      <c r="O29" s="32"/>
    </row>
    <row r="30" spans="1:15" s="8" customFormat="1" ht="18.75">
      <c r="A30" s="38"/>
      <c r="B30" s="39" t="s">
        <v>23</v>
      </c>
      <c r="C30" s="40">
        <v>531820000000</v>
      </c>
      <c r="D30" s="40">
        <v>531820000000</v>
      </c>
      <c r="E30" s="40">
        <v>674683026273</v>
      </c>
      <c r="F30" s="40">
        <v>674683026273</v>
      </c>
      <c r="G30" s="41"/>
      <c r="H30" s="41">
        <f>F30</f>
        <v>674683026273</v>
      </c>
      <c r="I30" s="42">
        <f t="shared" si="3"/>
        <v>126.86304130589296</v>
      </c>
      <c r="J30" s="42">
        <f t="shared" si="1"/>
        <v>126.86304130589296</v>
      </c>
      <c r="K30" s="31"/>
      <c r="N30" s="32"/>
      <c r="O30" s="32"/>
    </row>
    <row r="31" spans="1:15" s="8" customFormat="1" ht="18.75">
      <c r="A31" s="38"/>
      <c r="B31" s="39" t="s">
        <v>24</v>
      </c>
      <c r="C31" s="40">
        <v>703000000000</v>
      </c>
      <c r="D31" s="40">
        <v>703000000000</v>
      </c>
      <c r="E31" s="40">
        <v>665032809964</v>
      </c>
      <c r="F31" s="40">
        <v>665031785721</v>
      </c>
      <c r="G31" s="41"/>
      <c r="H31" s="41">
        <f>F31</f>
        <v>665031785721</v>
      </c>
      <c r="I31" s="42">
        <f t="shared" si="3"/>
        <v>94.599261730298721</v>
      </c>
      <c r="J31" s="42">
        <f t="shared" si="1"/>
        <v>94.59911603428165</v>
      </c>
      <c r="K31" s="31"/>
      <c r="N31" s="32"/>
      <c r="O31" s="32"/>
    </row>
    <row r="32" spans="1:15" s="8" customFormat="1" ht="18.75">
      <c r="A32" s="38"/>
      <c r="B32" s="39" t="s">
        <v>25</v>
      </c>
      <c r="C32" s="40">
        <v>255600000000</v>
      </c>
      <c r="D32" s="40">
        <v>255600000000</v>
      </c>
      <c r="E32" s="40">
        <v>329268367296</v>
      </c>
      <c r="F32" s="40">
        <v>329268367296</v>
      </c>
      <c r="G32" s="41">
        <f>F32</f>
        <v>329268367296</v>
      </c>
      <c r="H32" s="41"/>
      <c r="I32" s="42">
        <f t="shared" si="3"/>
        <v>128.82173994366198</v>
      </c>
      <c r="J32" s="42">
        <f t="shared" si="1"/>
        <v>128.82173994366198</v>
      </c>
      <c r="K32" s="31"/>
      <c r="N32" s="32"/>
      <c r="O32" s="32"/>
    </row>
    <row r="33" spans="1:15" s="45" customFormat="1" ht="18.75">
      <c r="A33" s="33">
        <v>5</v>
      </c>
      <c r="B33" s="34" t="s">
        <v>30</v>
      </c>
      <c r="C33" s="35">
        <v>684324000000</v>
      </c>
      <c r="D33" s="35">
        <v>684324000000</v>
      </c>
      <c r="E33" s="35">
        <v>1168799469823</v>
      </c>
      <c r="F33" s="35">
        <v>1168799469823</v>
      </c>
      <c r="G33" s="36">
        <f>F33</f>
        <v>1168799469823</v>
      </c>
      <c r="H33" s="36"/>
      <c r="I33" s="37">
        <f t="shared" si="3"/>
        <v>170.79621200235562</v>
      </c>
      <c r="J33" s="37">
        <f t="shared" si="1"/>
        <v>170.79621200235562</v>
      </c>
      <c r="K33" s="31">
        <v>1168799469823</v>
      </c>
      <c r="L33" s="31">
        <f t="shared" ref="L33:L38" si="8">K33-E33</f>
        <v>0</v>
      </c>
      <c r="N33" s="46"/>
      <c r="O33" s="46"/>
    </row>
    <row r="34" spans="1:15" s="45" customFormat="1" ht="18.75">
      <c r="A34" s="33">
        <v>6</v>
      </c>
      <c r="B34" s="34" t="s">
        <v>31</v>
      </c>
      <c r="C34" s="35">
        <v>500000000</v>
      </c>
      <c r="D34" s="35">
        <v>500000000</v>
      </c>
      <c r="E34" s="35">
        <v>2575231240</v>
      </c>
      <c r="F34" s="35">
        <v>2575231240</v>
      </c>
      <c r="G34" s="36">
        <f>F34</f>
        <v>2575231240</v>
      </c>
      <c r="H34" s="36"/>
      <c r="I34" s="37">
        <f t="shared" si="3"/>
        <v>515.04624799999999</v>
      </c>
      <c r="J34" s="37">
        <f t="shared" si="1"/>
        <v>515.04624799999999</v>
      </c>
      <c r="K34" s="31">
        <v>2575231240</v>
      </c>
      <c r="L34" s="31">
        <f t="shared" si="8"/>
        <v>0</v>
      </c>
      <c r="N34" s="46"/>
      <c r="O34" s="46"/>
    </row>
    <row r="35" spans="1:15" s="45" customFormat="1" ht="18.75">
      <c r="A35" s="33">
        <v>7</v>
      </c>
      <c r="B35" s="34" t="s">
        <v>32</v>
      </c>
      <c r="C35" s="35">
        <v>38040000000</v>
      </c>
      <c r="D35" s="35">
        <v>38040000000</v>
      </c>
      <c r="E35" s="35">
        <v>50016948552</v>
      </c>
      <c r="F35" s="35">
        <v>50016948552</v>
      </c>
      <c r="G35" s="36">
        <f>F35</f>
        <v>50016948552</v>
      </c>
      <c r="H35" s="36"/>
      <c r="I35" s="37">
        <f t="shared" si="3"/>
        <v>131.48514340694007</v>
      </c>
      <c r="J35" s="37">
        <f t="shared" si="1"/>
        <v>131.48514340694007</v>
      </c>
      <c r="K35" s="31">
        <v>50016948552</v>
      </c>
      <c r="L35" s="31">
        <f t="shared" si="8"/>
        <v>0</v>
      </c>
      <c r="N35" s="46"/>
      <c r="O35" s="46"/>
    </row>
    <row r="36" spans="1:15" s="45" customFormat="1" ht="18.75">
      <c r="A36" s="33">
        <v>8</v>
      </c>
      <c r="B36" s="34" t="s">
        <v>33</v>
      </c>
      <c r="C36" s="35">
        <v>905132000000</v>
      </c>
      <c r="D36" s="35">
        <v>905132000000</v>
      </c>
      <c r="E36" s="35">
        <v>1387778215930</v>
      </c>
      <c r="F36" s="35">
        <v>1387778215930</v>
      </c>
      <c r="G36" s="36"/>
      <c r="H36" s="36">
        <f>F36</f>
        <v>1387778215930</v>
      </c>
      <c r="I36" s="37">
        <f t="shared" si="3"/>
        <v>153.32329604190329</v>
      </c>
      <c r="J36" s="37">
        <f t="shared" si="1"/>
        <v>153.32329604190329</v>
      </c>
      <c r="K36" s="31">
        <v>1387778215930</v>
      </c>
      <c r="L36" s="31">
        <f t="shared" si="8"/>
        <v>0</v>
      </c>
      <c r="N36" s="46"/>
      <c r="O36" s="46"/>
    </row>
    <row r="37" spans="1:15" s="45" customFormat="1" ht="18.75">
      <c r="A37" s="33">
        <v>9</v>
      </c>
      <c r="B37" s="34" t="s">
        <v>34</v>
      </c>
      <c r="C37" s="35">
        <v>1300000000000</v>
      </c>
      <c r="D37" s="35">
        <v>760000000000</v>
      </c>
      <c r="E37" s="35">
        <v>826826368077</v>
      </c>
      <c r="F37" s="35">
        <v>496147709332</v>
      </c>
      <c r="G37" s="36"/>
      <c r="H37" s="36">
        <f>F37</f>
        <v>496147709332</v>
      </c>
      <c r="I37" s="37">
        <f t="shared" si="3"/>
        <v>63.602028313615392</v>
      </c>
      <c r="J37" s="37">
        <f t="shared" si="1"/>
        <v>65.282593333157891</v>
      </c>
      <c r="K37" s="31">
        <v>826826368077</v>
      </c>
      <c r="L37" s="31">
        <f t="shared" si="8"/>
        <v>0</v>
      </c>
      <c r="N37" s="46"/>
      <c r="O37" s="46"/>
    </row>
    <row r="38" spans="1:15" s="45" customFormat="1" ht="18.75">
      <c r="A38" s="33">
        <v>10</v>
      </c>
      <c r="B38" s="34" t="s">
        <v>35</v>
      </c>
      <c r="C38" s="35">
        <v>245280000000</v>
      </c>
      <c r="D38" s="35">
        <v>115400000000</v>
      </c>
      <c r="E38" s="35">
        <v>295823848924</v>
      </c>
      <c r="F38" s="35">
        <v>193165866189</v>
      </c>
      <c r="G38" s="36">
        <f>F38</f>
        <v>193165866189</v>
      </c>
      <c r="H38" s="36"/>
      <c r="I38" s="37">
        <f t="shared" si="3"/>
        <v>120.60659202707112</v>
      </c>
      <c r="J38" s="37">
        <f t="shared" si="1"/>
        <v>167.38809895060658</v>
      </c>
      <c r="K38" s="31">
        <v>295823848924</v>
      </c>
      <c r="L38" s="31">
        <f t="shared" si="8"/>
        <v>0</v>
      </c>
      <c r="N38" s="46"/>
      <c r="O38" s="46"/>
    </row>
    <row r="39" spans="1:15" s="8" customFormat="1" ht="18.75">
      <c r="A39" s="38"/>
      <c r="B39" s="44" t="s">
        <v>36</v>
      </c>
      <c r="C39" s="40">
        <v>0</v>
      </c>
      <c r="D39" s="40"/>
      <c r="E39" s="40"/>
      <c r="F39" s="40"/>
      <c r="G39" s="41"/>
      <c r="H39" s="41"/>
      <c r="I39" s="42" t="str">
        <f t="shared" si="3"/>
        <v/>
      </c>
      <c r="J39" s="42" t="str">
        <f t="shared" si="1"/>
        <v/>
      </c>
      <c r="K39" s="31"/>
      <c r="N39" s="32"/>
      <c r="O39" s="32"/>
    </row>
    <row r="40" spans="1:15" s="8" customFormat="1" ht="18.75">
      <c r="A40" s="38"/>
      <c r="B40" s="44" t="s">
        <v>37</v>
      </c>
      <c r="C40" s="40">
        <v>0</v>
      </c>
      <c r="D40" s="40"/>
      <c r="E40" s="40"/>
      <c r="F40" s="40"/>
      <c r="G40" s="41"/>
      <c r="H40" s="41"/>
      <c r="I40" s="42" t="str">
        <f t="shared" si="3"/>
        <v/>
      </c>
      <c r="J40" s="42" t="str">
        <f t="shared" si="1"/>
        <v/>
      </c>
      <c r="K40" s="31"/>
      <c r="N40" s="32"/>
      <c r="O40" s="32"/>
    </row>
    <row r="41" spans="1:15" s="8" customFormat="1" ht="18.75">
      <c r="A41" s="38"/>
      <c r="B41" s="44" t="s">
        <v>38</v>
      </c>
      <c r="C41" s="40">
        <v>0</v>
      </c>
      <c r="D41" s="40"/>
      <c r="E41" s="40"/>
      <c r="F41" s="40"/>
      <c r="G41" s="41"/>
      <c r="H41" s="41"/>
      <c r="I41" s="42" t="str">
        <f t="shared" si="3"/>
        <v/>
      </c>
      <c r="J41" s="42" t="str">
        <f t="shared" si="1"/>
        <v/>
      </c>
      <c r="K41" s="31"/>
      <c r="N41" s="32"/>
      <c r="O41" s="32"/>
    </row>
    <row r="42" spans="1:15" s="45" customFormat="1" ht="18.75">
      <c r="A42" s="33">
        <v>11</v>
      </c>
      <c r="B42" s="34" t="s">
        <v>39</v>
      </c>
      <c r="C42" s="35">
        <v>6421399000000</v>
      </c>
      <c r="D42" s="35">
        <v>6421399000000</v>
      </c>
      <c r="E42" s="35">
        <v>5185537694990</v>
      </c>
      <c r="F42" s="35">
        <v>5185537694990</v>
      </c>
      <c r="G42" s="36">
        <f t="shared" ref="G42:G51" si="9">F42</f>
        <v>5185537694990</v>
      </c>
      <c r="H42" s="36"/>
      <c r="I42" s="37">
        <f t="shared" si="3"/>
        <v>80.754017854831943</v>
      </c>
      <c r="J42" s="37">
        <f t="shared" si="1"/>
        <v>80.754017854831943</v>
      </c>
      <c r="K42" s="31">
        <v>5185537694990</v>
      </c>
      <c r="L42" s="31">
        <f>K42-E42</f>
        <v>0</v>
      </c>
      <c r="N42" s="46"/>
      <c r="O42" s="46"/>
    </row>
    <row r="43" spans="1:15" s="45" customFormat="1" ht="18.75">
      <c r="A43" s="33" t="s">
        <v>40</v>
      </c>
      <c r="B43" s="34" t="s">
        <v>41</v>
      </c>
      <c r="C43" s="35">
        <v>246563000000</v>
      </c>
      <c r="D43" s="35">
        <v>241446000000</v>
      </c>
      <c r="E43" s="35">
        <v>429343475816</v>
      </c>
      <c r="F43" s="35">
        <v>429343475816</v>
      </c>
      <c r="G43" s="36">
        <f t="shared" si="9"/>
        <v>429343475816</v>
      </c>
      <c r="H43" s="36"/>
      <c r="I43" s="37">
        <f t="shared" si="3"/>
        <v>174.13134810007992</v>
      </c>
      <c r="J43" s="37">
        <f t="shared" si="1"/>
        <v>177.82173894618259</v>
      </c>
      <c r="K43" s="31"/>
      <c r="N43" s="46"/>
      <c r="O43" s="46"/>
    </row>
    <row r="44" spans="1:15" s="45" customFormat="1" ht="18.75">
      <c r="A44" s="33">
        <v>13</v>
      </c>
      <c r="B44" s="34" t="s">
        <v>42</v>
      </c>
      <c r="C44" s="35">
        <v>1000000000</v>
      </c>
      <c r="D44" s="35">
        <v>1000000000</v>
      </c>
      <c r="E44" s="35">
        <v>53948957286</v>
      </c>
      <c r="F44" s="35">
        <v>53910399187</v>
      </c>
      <c r="G44" s="36">
        <f t="shared" si="9"/>
        <v>53910399187</v>
      </c>
      <c r="H44" s="36"/>
      <c r="I44" s="37">
        <f t="shared" si="3"/>
        <v>5394.8957286000004</v>
      </c>
      <c r="J44" s="37">
        <f t="shared" si="1"/>
        <v>5391.0399187000003</v>
      </c>
      <c r="K44" s="31"/>
      <c r="N44" s="46"/>
      <c r="O44" s="46"/>
    </row>
    <row r="45" spans="1:15" s="45" customFormat="1" ht="31.5">
      <c r="A45" s="33" t="s">
        <v>43</v>
      </c>
      <c r="B45" s="34" t="s">
        <v>44</v>
      </c>
      <c r="C45" s="35">
        <v>0</v>
      </c>
      <c r="D45" s="35">
        <v>0</v>
      </c>
      <c r="E45" s="35">
        <v>0</v>
      </c>
      <c r="F45" s="35">
        <v>0</v>
      </c>
      <c r="G45" s="36">
        <f t="shared" si="9"/>
        <v>0</v>
      </c>
      <c r="H45" s="36"/>
      <c r="I45" s="37" t="str">
        <f t="shared" si="3"/>
        <v/>
      </c>
      <c r="J45" s="37" t="str">
        <f t="shared" si="1"/>
        <v/>
      </c>
      <c r="K45" s="31"/>
      <c r="N45" s="46"/>
      <c r="O45" s="46"/>
    </row>
    <row r="46" spans="1:15" s="45" customFormat="1" ht="18.75">
      <c r="A46" s="47" t="s">
        <v>45</v>
      </c>
      <c r="B46" s="48" t="s">
        <v>46</v>
      </c>
      <c r="C46" s="35">
        <v>350000000000</v>
      </c>
      <c r="D46" s="35">
        <v>350000000000</v>
      </c>
      <c r="E46" s="35">
        <v>414799110735</v>
      </c>
      <c r="F46" s="35">
        <v>414799110735</v>
      </c>
      <c r="G46" s="36">
        <f t="shared" si="9"/>
        <v>414799110735</v>
      </c>
      <c r="H46" s="36"/>
      <c r="I46" s="37">
        <f t="shared" si="3"/>
        <v>118.51403163857144</v>
      </c>
      <c r="J46" s="37">
        <f t="shared" si="1"/>
        <v>118.51403163857144</v>
      </c>
      <c r="K46" s="31">
        <v>414799110735</v>
      </c>
      <c r="L46" s="31">
        <f>K46-E46</f>
        <v>0</v>
      </c>
      <c r="N46" s="46"/>
      <c r="O46" s="46"/>
    </row>
    <row r="47" spans="1:15" s="45" customFormat="1" ht="18.75">
      <c r="A47" s="47">
        <v>16</v>
      </c>
      <c r="B47" s="48" t="s">
        <v>47</v>
      </c>
      <c r="C47" s="35">
        <v>412767000000</v>
      </c>
      <c r="D47" s="35">
        <v>125000000000</v>
      </c>
      <c r="E47" s="35">
        <v>693212339033</v>
      </c>
      <c r="F47" s="35">
        <v>418503040649</v>
      </c>
      <c r="G47" s="36">
        <f>F47</f>
        <v>418503040649</v>
      </c>
      <c r="H47" s="36"/>
      <c r="I47" s="37">
        <f t="shared" si="3"/>
        <v>167.94277135357237</v>
      </c>
      <c r="J47" s="37">
        <f t="shared" si="1"/>
        <v>334.80243251920001</v>
      </c>
      <c r="K47" s="31">
        <v>693212548045</v>
      </c>
      <c r="L47" s="31">
        <f>K47-E47</f>
        <v>209012</v>
      </c>
      <c r="N47" s="46"/>
      <c r="O47" s="46"/>
    </row>
    <row r="48" spans="1:15" s="45" customFormat="1" ht="18.75">
      <c r="A48" s="47">
        <v>17</v>
      </c>
      <c r="B48" s="48" t="s">
        <v>48</v>
      </c>
      <c r="C48" s="35">
        <v>0</v>
      </c>
      <c r="D48" s="40">
        <v>0</v>
      </c>
      <c r="E48" s="35">
        <v>198160200</v>
      </c>
      <c r="F48" s="35">
        <v>198160200</v>
      </c>
      <c r="G48" s="36">
        <f t="shared" si="9"/>
        <v>198160200</v>
      </c>
      <c r="H48" s="36"/>
      <c r="I48" s="37" t="str">
        <f t="shared" si="3"/>
        <v/>
      </c>
      <c r="J48" s="37" t="str">
        <f t="shared" si="1"/>
        <v/>
      </c>
      <c r="K48" s="31"/>
      <c r="N48" s="46"/>
      <c r="O48" s="46"/>
    </row>
    <row r="49" spans="1:15" s="45" customFormat="1" ht="47.25">
      <c r="A49" s="49">
        <v>18</v>
      </c>
      <c r="B49" s="50" t="s">
        <v>49</v>
      </c>
      <c r="C49" s="35">
        <v>66300000000</v>
      </c>
      <c r="D49" s="35">
        <v>18466000000</v>
      </c>
      <c r="E49" s="35">
        <v>188861022822</v>
      </c>
      <c r="F49" s="35">
        <v>148185945140</v>
      </c>
      <c r="G49" s="36">
        <f t="shared" si="9"/>
        <v>148185945140</v>
      </c>
      <c r="H49" s="36"/>
      <c r="I49" s="37">
        <f t="shared" si="3"/>
        <v>284.85825463348419</v>
      </c>
      <c r="J49" s="37">
        <f t="shared" si="1"/>
        <v>802.4799368569262</v>
      </c>
      <c r="K49" s="31">
        <v>189059183022</v>
      </c>
      <c r="L49" s="31">
        <f>K49-E49-E48</f>
        <v>0</v>
      </c>
      <c r="N49" s="46"/>
      <c r="O49" s="46"/>
    </row>
    <row r="50" spans="1:15" s="45" customFormat="1" ht="18.75">
      <c r="A50" s="51">
        <v>19</v>
      </c>
      <c r="B50" s="52" t="s">
        <v>50</v>
      </c>
      <c r="C50" s="35">
        <v>28161000000</v>
      </c>
      <c r="D50" s="35">
        <v>28161000000</v>
      </c>
      <c r="E50" s="35">
        <v>33944072593</v>
      </c>
      <c r="F50" s="35">
        <v>33944072593</v>
      </c>
      <c r="G50" s="36">
        <f t="shared" si="9"/>
        <v>33944072593</v>
      </c>
      <c r="H50" s="36"/>
      <c r="I50" s="37">
        <f t="shared" si="3"/>
        <v>120.53575012606086</v>
      </c>
      <c r="J50" s="37">
        <f t="shared" si="1"/>
        <v>120.53575012606086</v>
      </c>
      <c r="K50" s="31">
        <v>33944072593</v>
      </c>
      <c r="L50" s="31">
        <f>K50-E50</f>
        <v>0</v>
      </c>
      <c r="N50" s="46"/>
      <c r="O50" s="46"/>
    </row>
    <row r="51" spans="1:15" s="45" customFormat="1" ht="18.75">
      <c r="A51" s="47">
        <v>20</v>
      </c>
      <c r="B51" s="48" t="s">
        <v>51</v>
      </c>
      <c r="C51" s="35">
        <v>14000000000</v>
      </c>
      <c r="D51" s="35">
        <v>14000000000</v>
      </c>
      <c r="E51" s="35">
        <v>95980634492</v>
      </c>
      <c r="F51" s="35">
        <v>95980634492</v>
      </c>
      <c r="G51" s="36">
        <f t="shared" si="9"/>
        <v>95980634492</v>
      </c>
      <c r="H51" s="36"/>
      <c r="I51" s="37">
        <f t="shared" si="3"/>
        <v>685.5759606571429</v>
      </c>
      <c r="J51" s="37">
        <f t="shared" si="1"/>
        <v>685.5759606571429</v>
      </c>
      <c r="K51" s="31">
        <v>95980634492</v>
      </c>
      <c r="L51" s="31">
        <f>K51-E51</f>
        <v>0</v>
      </c>
      <c r="N51" s="46"/>
      <c r="O51" s="46"/>
    </row>
    <row r="52" spans="1:15" s="45" customFormat="1" ht="18.75">
      <c r="A52" s="47" t="s">
        <v>52</v>
      </c>
      <c r="B52" s="48" t="s">
        <v>53</v>
      </c>
      <c r="C52" s="35">
        <v>0</v>
      </c>
      <c r="D52" s="35">
        <v>0</v>
      </c>
      <c r="E52" s="35">
        <v>0</v>
      </c>
      <c r="F52" s="35"/>
      <c r="G52" s="36"/>
      <c r="H52" s="36"/>
      <c r="I52" s="37" t="str">
        <f t="shared" si="3"/>
        <v/>
      </c>
      <c r="J52" s="37" t="str">
        <f t="shared" si="1"/>
        <v/>
      </c>
      <c r="K52" s="31"/>
      <c r="N52" s="46"/>
      <c r="O52" s="46"/>
    </row>
    <row r="53" spans="1:15" s="45" customFormat="1" ht="18.75">
      <c r="A53" s="47" t="s">
        <v>54</v>
      </c>
      <c r="B53" s="48" t="s">
        <v>55</v>
      </c>
      <c r="C53" s="35">
        <v>172000000000</v>
      </c>
      <c r="D53" s="35">
        <v>0</v>
      </c>
      <c r="E53" s="35">
        <v>168906321675</v>
      </c>
      <c r="F53" s="35">
        <v>0</v>
      </c>
      <c r="G53" s="36"/>
      <c r="H53" s="36"/>
      <c r="I53" s="37">
        <f>IF(C53&lt;&gt;0,E53/C53*100,"")</f>
        <v>98.201349811046512</v>
      </c>
      <c r="J53" s="37" t="str">
        <f t="shared" si="1"/>
        <v/>
      </c>
      <c r="K53" s="31">
        <v>168906321675</v>
      </c>
      <c r="L53" s="31">
        <f>K53-E53</f>
        <v>0</v>
      </c>
      <c r="N53" s="46"/>
      <c r="O53" s="46"/>
    </row>
    <row r="54" spans="1:15" s="8" customFormat="1" ht="18.75">
      <c r="A54" s="53">
        <v>1</v>
      </c>
      <c r="B54" s="54" t="s">
        <v>56</v>
      </c>
      <c r="C54" s="40">
        <v>0</v>
      </c>
      <c r="D54" s="40"/>
      <c r="E54" s="40">
        <v>12167982705</v>
      </c>
      <c r="F54" s="40"/>
      <c r="G54" s="41"/>
      <c r="H54" s="41"/>
      <c r="I54" s="42" t="str">
        <f t="shared" si="3"/>
        <v/>
      </c>
      <c r="J54" s="42" t="str">
        <f t="shared" si="1"/>
        <v/>
      </c>
      <c r="K54" s="31"/>
      <c r="N54" s="32"/>
      <c r="O54" s="32"/>
    </row>
    <row r="55" spans="1:15" s="8" customFormat="1" ht="18.75">
      <c r="A55" s="53">
        <v>2</v>
      </c>
      <c r="B55" s="54" t="s">
        <v>57</v>
      </c>
      <c r="C55" s="40">
        <v>0</v>
      </c>
      <c r="D55" s="40"/>
      <c r="E55" s="40">
        <v>20950710503</v>
      </c>
      <c r="F55" s="40"/>
      <c r="G55" s="41"/>
      <c r="H55" s="41"/>
      <c r="I55" s="42" t="str">
        <f t="shared" si="3"/>
        <v/>
      </c>
      <c r="J55" s="42" t="str">
        <f t="shared" si="1"/>
        <v/>
      </c>
      <c r="K55" s="31"/>
      <c r="N55" s="32"/>
      <c r="O55" s="32"/>
    </row>
    <row r="56" spans="1:15" s="8" customFormat="1" ht="18.75">
      <c r="A56" s="53">
        <v>3</v>
      </c>
      <c r="B56" s="54" t="s">
        <v>58</v>
      </c>
      <c r="C56" s="40">
        <v>0</v>
      </c>
      <c r="D56" s="40"/>
      <c r="E56" s="40">
        <v>0</v>
      </c>
      <c r="F56" s="40"/>
      <c r="G56" s="41"/>
      <c r="H56" s="41"/>
      <c r="I56" s="42" t="str">
        <f t="shared" si="3"/>
        <v/>
      </c>
      <c r="J56" s="42" t="str">
        <f t="shared" si="1"/>
        <v/>
      </c>
      <c r="K56" s="31"/>
      <c r="N56" s="32"/>
      <c r="O56" s="32"/>
    </row>
    <row r="57" spans="1:15" s="8" customFormat="1" ht="18.75">
      <c r="A57" s="53">
        <v>4</v>
      </c>
      <c r="B57" s="54" t="s">
        <v>59</v>
      </c>
      <c r="C57" s="40">
        <v>0</v>
      </c>
      <c r="D57" s="40"/>
      <c r="E57" s="40">
        <v>135007145204</v>
      </c>
      <c r="F57" s="40"/>
      <c r="G57" s="41"/>
      <c r="H57" s="41"/>
      <c r="I57" s="42" t="str">
        <f t="shared" si="3"/>
        <v/>
      </c>
      <c r="J57" s="42" t="str">
        <f t="shared" si="1"/>
        <v/>
      </c>
      <c r="K57" s="31"/>
      <c r="N57" s="32"/>
      <c r="O57" s="32"/>
    </row>
    <row r="58" spans="1:15" s="8" customFormat="1" ht="18.75">
      <c r="A58" s="53">
        <v>5</v>
      </c>
      <c r="B58" s="54" t="s">
        <v>60</v>
      </c>
      <c r="C58" s="40">
        <v>0</v>
      </c>
      <c r="D58" s="40"/>
      <c r="E58" s="40">
        <v>301915130</v>
      </c>
      <c r="F58" s="40"/>
      <c r="G58" s="41"/>
      <c r="H58" s="41"/>
      <c r="I58" s="42" t="str">
        <f t="shared" si="3"/>
        <v/>
      </c>
      <c r="J58" s="42" t="str">
        <f t="shared" si="1"/>
        <v/>
      </c>
      <c r="K58" s="31"/>
      <c r="N58" s="32"/>
      <c r="O58" s="32"/>
    </row>
    <row r="59" spans="1:15" s="8" customFormat="1" ht="18.75">
      <c r="A59" s="53">
        <v>6</v>
      </c>
      <c r="B59" s="54" t="s">
        <v>61</v>
      </c>
      <c r="C59" s="40">
        <v>0</v>
      </c>
      <c r="D59" s="40"/>
      <c r="E59" s="40">
        <v>117949414</v>
      </c>
      <c r="F59" s="40"/>
      <c r="G59" s="41"/>
      <c r="H59" s="41"/>
      <c r="I59" s="42" t="str">
        <f t="shared" si="3"/>
        <v/>
      </c>
      <c r="J59" s="42" t="str">
        <f t="shared" si="1"/>
        <v/>
      </c>
      <c r="K59" s="31"/>
      <c r="N59" s="32"/>
      <c r="O59" s="32"/>
    </row>
    <row r="60" spans="1:15" s="8" customFormat="1" ht="18.75">
      <c r="A60" s="53">
        <v>7</v>
      </c>
      <c r="B60" s="54" t="s">
        <v>62</v>
      </c>
      <c r="C60" s="40">
        <v>0</v>
      </c>
      <c r="D60" s="40"/>
      <c r="E60" s="40">
        <v>360618719</v>
      </c>
      <c r="F60" s="40"/>
      <c r="G60" s="41"/>
      <c r="H60" s="41"/>
      <c r="I60" s="42" t="str">
        <f t="shared" si="3"/>
        <v/>
      </c>
      <c r="J60" s="42" t="str">
        <f t="shared" si="1"/>
        <v/>
      </c>
      <c r="K60" s="31"/>
      <c r="N60" s="32"/>
      <c r="O60" s="32"/>
    </row>
    <row r="61" spans="1:15" s="45" customFormat="1" ht="18.75">
      <c r="A61" s="47" t="s">
        <v>63</v>
      </c>
      <c r="B61" s="48" t="s">
        <v>64</v>
      </c>
      <c r="C61" s="35">
        <v>0</v>
      </c>
      <c r="D61" s="35"/>
      <c r="E61" s="35">
        <v>43736402598</v>
      </c>
      <c r="F61" s="35">
        <v>12244335138</v>
      </c>
      <c r="G61" s="36">
        <f>F61</f>
        <v>12244335138</v>
      </c>
      <c r="H61" s="36"/>
      <c r="I61" s="37" t="str">
        <f t="shared" si="3"/>
        <v/>
      </c>
      <c r="J61" s="37" t="str">
        <f t="shared" si="1"/>
        <v/>
      </c>
      <c r="K61" s="31">
        <v>43736402598</v>
      </c>
      <c r="L61" s="31">
        <f>K61-E61</f>
        <v>0</v>
      </c>
      <c r="N61" s="46"/>
      <c r="O61" s="46"/>
    </row>
    <row r="62" spans="1:15" s="45" customFormat="1" ht="18.75">
      <c r="A62" s="47" t="s">
        <v>65</v>
      </c>
      <c r="B62" s="48" t="s">
        <v>66</v>
      </c>
      <c r="C62" s="35"/>
      <c r="D62" s="35"/>
      <c r="E62" s="35">
        <v>35987548675</v>
      </c>
      <c r="F62" s="35">
        <v>29928448675</v>
      </c>
      <c r="G62" s="36">
        <f>F62</f>
        <v>29928448675</v>
      </c>
      <c r="H62" s="36"/>
      <c r="I62" s="37"/>
      <c r="J62" s="37"/>
      <c r="K62" s="31">
        <v>35987548675</v>
      </c>
      <c r="L62" s="31">
        <f>K62-E62</f>
        <v>0</v>
      </c>
      <c r="N62" s="46"/>
      <c r="O62" s="46"/>
    </row>
    <row r="63" spans="1:15" s="45" customFormat="1" ht="18.75">
      <c r="A63" s="47" t="s">
        <v>14</v>
      </c>
      <c r="B63" s="48" t="s">
        <v>67</v>
      </c>
      <c r="C63" s="35">
        <v>0</v>
      </c>
      <c r="D63" s="35"/>
      <c r="E63" s="35">
        <v>0</v>
      </c>
      <c r="F63" s="35">
        <v>0</v>
      </c>
      <c r="G63" s="36"/>
      <c r="H63" s="36"/>
      <c r="I63" s="37" t="str">
        <f t="shared" si="3"/>
        <v/>
      </c>
      <c r="J63" s="37" t="str">
        <f t="shared" si="1"/>
        <v/>
      </c>
      <c r="K63" s="31"/>
      <c r="N63" s="46"/>
      <c r="O63" s="46"/>
    </row>
    <row r="64" spans="1:15" s="45" customFormat="1" ht="18.75">
      <c r="A64" s="47" t="s">
        <v>68</v>
      </c>
      <c r="B64" s="48" t="s">
        <v>69</v>
      </c>
      <c r="C64" s="35">
        <v>0</v>
      </c>
      <c r="D64" s="35"/>
      <c r="E64" s="35">
        <v>223696656217</v>
      </c>
      <c r="F64" s="35">
        <v>223696656217</v>
      </c>
      <c r="G64" s="36"/>
      <c r="H64" s="36"/>
      <c r="I64" s="37" t="str">
        <f t="shared" si="3"/>
        <v/>
      </c>
      <c r="J64" s="37" t="str">
        <f t="shared" si="1"/>
        <v/>
      </c>
      <c r="K64" s="31">
        <v>223696656217</v>
      </c>
      <c r="L64" s="31">
        <f>K64-E64</f>
        <v>0</v>
      </c>
      <c r="N64" s="46"/>
      <c r="O64" s="46"/>
    </row>
    <row r="65" spans="1:15" s="45" customFormat="1" ht="31.5">
      <c r="A65" s="47" t="s">
        <v>70</v>
      </c>
      <c r="B65" s="48" t="s">
        <v>71</v>
      </c>
      <c r="C65" s="35">
        <v>0</v>
      </c>
      <c r="D65" s="35"/>
      <c r="E65" s="35">
        <v>15256570074834</v>
      </c>
      <c r="F65" s="35">
        <v>15256570074834</v>
      </c>
      <c r="G65" s="36"/>
      <c r="H65" s="36"/>
      <c r="I65" s="37" t="str">
        <f t="shared" si="3"/>
        <v/>
      </c>
      <c r="J65" s="37" t="str">
        <f t="shared" si="1"/>
        <v/>
      </c>
      <c r="K65" s="31">
        <v>15256570074834</v>
      </c>
      <c r="L65" s="31">
        <f>K65-E65</f>
        <v>0</v>
      </c>
      <c r="N65" s="46"/>
      <c r="O65" s="46"/>
    </row>
    <row r="66" spans="1:15" s="45" customFormat="1" ht="18.75">
      <c r="A66" s="47" t="s">
        <v>72</v>
      </c>
      <c r="B66" s="48" t="s">
        <v>73</v>
      </c>
      <c r="C66" s="35"/>
      <c r="D66" s="35"/>
      <c r="E66" s="35">
        <v>2810040000</v>
      </c>
      <c r="F66" s="35">
        <v>2810040000</v>
      </c>
      <c r="G66" s="36"/>
      <c r="H66" s="36"/>
      <c r="I66" s="37"/>
      <c r="J66" s="37"/>
      <c r="K66" s="31">
        <v>2810040000</v>
      </c>
      <c r="L66" s="31">
        <f>K66-E66</f>
        <v>0</v>
      </c>
      <c r="N66" s="46"/>
      <c r="O66" s="46"/>
    </row>
    <row r="67" spans="1:15" s="45" customFormat="1" ht="18.75">
      <c r="A67" s="47" t="s">
        <v>74</v>
      </c>
      <c r="B67" s="48" t="s">
        <v>75</v>
      </c>
      <c r="C67" s="35"/>
      <c r="D67" s="35"/>
      <c r="E67" s="35">
        <v>1439400009388</v>
      </c>
      <c r="F67" s="35">
        <v>104934365536</v>
      </c>
      <c r="G67" s="36"/>
      <c r="H67" s="36"/>
      <c r="I67" s="37"/>
      <c r="J67" s="37"/>
      <c r="K67" s="31">
        <v>1439400009388</v>
      </c>
      <c r="L67" s="31">
        <f>K67-E67</f>
        <v>0</v>
      </c>
      <c r="N67" s="46"/>
      <c r="O67" s="46"/>
    </row>
    <row r="68" spans="1:15" s="8" customFormat="1" ht="18.75">
      <c r="A68" s="55"/>
      <c r="B68" s="56"/>
      <c r="C68" s="57"/>
      <c r="D68" s="57"/>
      <c r="E68" s="57"/>
      <c r="F68" s="57"/>
      <c r="G68" s="58"/>
      <c r="H68" s="58"/>
      <c r="I68" s="59" t="str">
        <f t="shared" si="3"/>
        <v/>
      </c>
      <c r="J68" s="59" t="str">
        <f t="shared" si="1"/>
        <v/>
      </c>
      <c r="K68" s="31"/>
      <c r="N68" s="32"/>
      <c r="O68" s="32"/>
    </row>
    <row r="69" spans="1:15" ht="18.75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5" ht="18.75">
      <c r="A70" s="61"/>
      <c r="B70" s="62"/>
      <c r="C70" s="61"/>
      <c r="D70" s="61"/>
      <c r="E70" s="61"/>
      <c r="F70" s="61"/>
      <c r="G70" s="61"/>
      <c r="H70" s="61"/>
      <c r="I70" s="61"/>
      <c r="J70" s="61"/>
    </row>
    <row r="71" spans="1:15" ht="18.75">
      <c r="A71" s="61"/>
      <c r="B71" s="62"/>
      <c r="C71" s="61"/>
      <c r="D71" s="61"/>
      <c r="E71" s="61"/>
      <c r="F71" s="63"/>
      <c r="G71" s="61"/>
      <c r="H71" s="61"/>
      <c r="I71" s="61"/>
      <c r="J71" s="61"/>
    </row>
    <row r="72" spans="1:15" ht="18.75">
      <c r="A72" s="61"/>
      <c r="B72" s="62"/>
      <c r="C72" s="61"/>
      <c r="D72" s="61"/>
      <c r="E72" s="61"/>
      <c r="F72" s="32"/>
      <c r="G72" s="61"/>
      <c r="H72" s="61"/>
      <c r="I72" s="61"/>
      <c r="J72" s="61"/>
    </row>
    <row r="73" spans="1:15" ht="18.75">
      <c r="A73" s="61"/>
      <c r="B73" s="64"/>
      <c r="C73" s="61"/>
      <c r="D73" s="61"/>
      <c r="E73" s="61"/>
      <c r="F73" s="61"/>
      <c r="G73" s="61"/>
      <c r="H73" s="61"/>
      <c r="I73" s="61"/>
      <c r="J73" s="61"/>
    </row>
    <row r="74" spans="1:15" ht="18.75">
      <c r="A74" s="61"/>
      <c r="B74" s="64"/>
      <c r="C74" s="61"/>
      <c r="D74" s="61"/>
      <c r="E74" s="61"/>
      <c r="F74" s="61"/>
      <c r="G74" s="61"/>
      <c r="H74" s="61"/>
      <c r="I74" s="61"/>
      <c r="J74" s="61"/>
    </row>
    <row r="75" spans="1:15" ht="18.75">
      <c r="A75" s="61"/>
      <c r="B75" s="64"/>
      <c r="C75" s="61"/>
      <c r="D75" s="61"/>
      <c r="E75" s="61"/>
      <c r="F75" s="61"/>
      <c r="G75" s="61"/>
      <c r="H75" s="61"/>
      <c r="I75" s="61"/>
      <c r="J75" s="61"/>
    </row>
    <row r="76" spans="1:15" ht="18.75">
      <c r="A76" s="61"/>
      <c r="B76" s="64"/>
      <c r="C76" s="61"/>
      <c r="D76" s="61"/>
      <c r="E76" s="61"/>
      <c r="F76" s="61"/>
      <c r="G76" s="61"/>
      <c r="H76" s="61"/>
      <c r="I76" s="61"/>
      <c r="J76" s="61"/>
    </row>
    <row r="77" spans="1:15" ht="18.75">
      <c r="A77" s="65"/>
      <c r="B77" s="62"/>
      <c r="C77" s="61"/>
      <c r="D77" s="61"/>
      <c r="E77" s="61"/>
      <c r="F77" s="61"/>
      <c r="G77" s="61"/>
      <c r="H77" s="61"/>
      <c r="I77" s="61"/>
      <c r="J77" s="61"/>
    </row>
    <row r="78" spans="1:15" ht="18.75">
      <c r="A78" s="8"/>
      <c r="B78" s="62"/>
      <c r="C78" s="61"/>
      <c r="D78" s="61"/>
      <c r="E78" s="61"/>
      <c r="F78" s="61"/>
      <c r="G78" s="61"/>
      <c r="H78" s="61"/>
      <c r="I78" s="61"/>
      <c r="J78" s="61"/>
    </row>
    <row r="79" spans="1:15" ht="18.75">
      <c r="A79" s="8"/>
      <c r="B79" s="62"/>
      <c r="C79" s="61"/>
      <c r="D79" s="61"/>
      <c r="E79" s="61"/>
      <c r="F79" s="61"/>
      <c r="G79" s="61"/>
      <c r="H79" s="61"/>
      <c r="I79" s="61"/>
      <c r="J79" s="61"/>
    </row>
    <row r="80" spans="1:15" ht="18.7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ht="18.7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ht="18.7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ht="18.75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ht="18.75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8.7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ht="18.75">
      <c r="A86" s="8"/>
      <c r="B86" s="8"/>
      <c r="C86" s="8"/>
      <c r="D86" s="8"/>
      <c r="E86" s="8"/>
      <c r="F86" s="8"/>
      <c r="G86" s="8"/>
      <c r="H86" s="8"/>
      <c r="I86" s="8"/>
      <c r="J86" s="8"/>
    </row>
  </sheetData>
  <mergeCells count="10">
    <mergeCell ref="A69:J69"/>
    <mergeCell ref="A1:J1"/>
    <mergeCell ref="A2:J2"/>
    <mergeCell ref="A3:J3"/>
    <mergeCell ref="A4:J4"/>
    <mergeCell ref="A6:A7"/>
    <mergeCell ref="B6:B7"/>
    <mergeCell ref="C6:D6"/>
    <mergeCell ref="E6:H6"/>
    <mergeCell ref="I6:J6"/>
  </mergeCells>
  <conditionalFormatting sqref="C9:J68">
    <cfRule type="expression" dxfId="0" priority="1">
      <formula>ISNUMBER(SEARCH("!",_xlfn.FORMULATEXT(C9)))</formula>
    </cfRule>
  </conditionalFormatting>
  <printOptions horizontalCentered="1"/>
  <pageMargins left="1.1811023622047245" right="0.59055118110236227" top="0.78740157480314965" bottom="0.78740157480314965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2026-07-19T08:56:52Z</dcterms:created>
  <dcterms:modified xsi:type="dcterms:W3CDTF">2026-07-19T08:57:08Z</dcterms:modified>
</cp:coreProperties>
</file>