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anm\Downloads\Cong khai ngan sach\"/>
    </mc:Choice>
  </mc:AlternateContent>
  <xr:revisionPtr revIDLastSave="0" documentId="8_{E5BEF5CF-38E1-4B6E-87A7-6B8492E86797}" xr6:coauthVersionLast="47" xr6:coauthVersionMax="47" xr10:uidLastSave="{00000000-0000-0000-0000-000000000000}"/>
  <bookViews>
    <workbookView xWindow="-120" yWindow="-120" windowWidth="29040" windowHeight="15840" xr2:uid="{8AAD86F7-123E-48E2-AC6D-2F08612EC461}"/>
  </bookViews>
  <sheets>
    <sheet name="PL58" sheetId="1" r:id="rId1"/>
  </sheets>
  <externalReferences>
    <externalReference r:id="rId2"/>
  </externalReferences>
  <definedNames>
    <definedName name="__IntlFixup" hidden="1">TRUE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localSheetId="0" hidden="1">{"'Sheet1'!$L$16"}</definedName>
    <definedName name="a" hidden="1">{"'Sheet1'!$L$16"}</definedName>
    <definedName name="aa" hidden="1">#REF!</definedName>
    <definedName name="aaa" localSheetId="0" hidden="1">{"'Sheet1'!$L$16"}</definedName>
    <definedName name="aaa" hidden="1">{"'Sheet1'!$L$16"}</definedName>
    <definedName name="aaaa" hidden="1">#REF!</definedName>
    <definedName name="aaaaa" localSheetId="0" hidden="1">{"'Sheet1'!$L$16"}</definedName>
    <definedName name="aaaaa" hidden="1">{"'Sheet1'!$L$16"}</definedName>
    <definedName name="aaaaaa" localSheetId="0" hidden="1">{"'Sheet1'!$L$16"}</definedName>
    <definedName name="aaaaaa" hidden="1">{"'Sheet1'!$L$16"}</definedName>
    <definedName name="aaaaaaa" localSheetId="0" hidden="1">{"'Sheet1'!$L$16"}</definedName>
    <definedName name="aaaaaaa" hidden="1">{"'Sheet1'!$L$16"}</definedName>
    <definedName name="anscount" hidden="1">7</definedName>
    <definedName name="h" localSheetId="0" hidden="1">{"'Sheet1'!$L$16"}</definedName>
    <definedName name="h" hidden="1">{"'Sheet1'!$L$16"}</definedName>
    <definedName name="hcm" localSheetId="0" hidden="1">{"'Sheet1'!$L$16"}</definedName>
    <definedName name="hcm" hidden="1">{"'Sheet1'!$L$16"}</definedName>
    <definedName name="hh" localSheetId="0" hidden="1">{"'Sheet1'!$L$16"}</definedName>
    <definedName name="h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imcount" hidden="1">5</definedName>
    <definedName name="_xlnm.Print_Titles" localSheetId="0">'PL58'!$7:$11</definedName>
    <definedName name="sencount" hidden="1">5</definedName>
    <definedName name="sfdsfsd" localSheetId="0" hidden="1">{"'Sheet1'!$L$16"}</definedName>
    <definedName name="sfdsfsd" hidden="1">{"'Sheet1'!$L$16"}</definedName>
    <definedName name="tp" localSheetId="0" hidden="1">{"'Sheet1'!$L$16"}</definedName>
    <definedName name="tp" hidden="1">{"'Sheet1'!$L$16"}</definedName>
    <definedName name="vinhlong" localSheetId="0" hidden="1">{"'Sheet1'!$L$16"}</definedName>
    <definedName name="vinhlong" hidden="1">{"'Sheet1'!$L$16"}</definedName>
    <definedName name="wrn.chi._.tiÆt." localSheetId="0" hidden="1">{#N/A,#N/A,FALSE,"Chi tiÆt"}</definedName>
    <definedName name="wrn.chi._.tiÆt." hidden="1">{#N/A,#N/A,FALSE,"Chi tiÆt"}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114" i="1" l="1"/>
  <c r="U114" i="1"/>
  <c r="T114" i="1"/>
  <c r="G114" i="1"/>
  <c r="Y114" i="1" s="1"/>
  <c r="V113" i="1"/>
  <c r="U113" i="1"/>
  <c r="T113" i="1"/>
  <c r="G113" i="1"/>
  <c r="Y113" i="1" s="1"/>
  <c r="V112" i="1"/>
  <c r="U112" i="1"/>
  <c r="T112" i="1"/>
  <c r="G112" i="1"/>
  <c r="Y112" i="1" s="1"/>
  <c r="V111" i="1"/>
  <c r="U111" i="1"/>
  <c r="G111" i="1"/>
  <c r="Y111" i="1" s="1"/>
  <c r="V110" i="1"/>
  <c r="U110" i="1"/>
  <c r="T110" i="1"/>
  <c r="G110" i="1"/>
  <c r="Y110" i="1" s="1"/>
  <c r="V109" i="1"/>
  <c r="U109" i="1"/>
  <c r="G109" i="1"/>
  <c r="T109" i="1" s="1"/>
  <c r="V108" i="1"/>
  <c r="U108" i="1"/>
  <c r="G108" i="1"/>
  <c r="T108" i="1" s="1"/>
  <c r="V107" i="1"/>
  <c r="U107" i="1"/>
  <c r="G107" i="1"/>
  <c r="Y107" i="1" s="1"/>
  <c r="V106" i="1"/>
  <c r="U106" i="1"/>
  <c r="T106" i="1"/>
  <c r="G106" i="1"/>
  <c r="Y106" i="1" s="1"/>
  <c r="V105" i="1"/>
  <c r="U105" i="1"/>
  <c r="G105" i="1"/>
  <c r="T105" i="1" s="1"/>
  <c r="V104" i="1"/>
  <c r="U104" i="1"/>
  <c r="G104" i="1"/>
  <c r="T104" i="1" s="1"/>
  <c r="V103" i="1"/>
  <c r="U103" i="1"/>
  <c r="G103" i="1"/>
  <c r="Y103" i="1" s="1"/>
  <c r="V102" i="1"/>
  <c r="U102" i="1"/>
  <c r="T102" i="1"/>
  <c r="G102" i="1"/>
  <c r="Y102" i="1" s="1"/>
  <c r="V101" i="1"/>
  <c r="U101" i="1"/>
  <c r="G101" i="1"/>
  <c r="T101" i="1" s="1"/>
  <c r="V100" i="1"/>
  <c r="U100" i="1"/>
  <c r="G100" i="1"/>
  <c r="T100" i="1" s="1"/>
  <c r="V99" i="1"/>
  <c r="U99" i="1"/>
  <c r="G99" i="1"/>
  <c r="Y99" i="1" s="1"/>
  <c r="V98" i="1"/>
  <c r="U98" i="1"/>
  <c r="T98" i="1"/>
  <c r="G98" i="1"/>
  <c r="Y98" i="1" s="1"/>
  <c r="V97" i="1"/>
  <c r="U97" i="1"/>
  <c r="G97" i="1"/>
  <c r="T97" i="1" s="1"/>
  <c r="V96" i="1"/>
  <c r="U96" i="1"/>
  <c r="G96" i="1"/>
  <c r="T96" i="1" s="1"/>
  <c r="V95" i="1"/>
  <c r="U95" i="1"/>
  <c r="G95" i="1"/>
  <c r="Y95" i="1" s="1"/>
  <c r="V94" i="1"/>
  <c r="U94" i="1"/>
  <c r="T94" i="1"/>
  <c r="G94" i="1"/>
  <c r="Y94" i="1" s="1"/>
  <c r="V93" i="1"/>
  <c r="U93" i="1"/>
  <c r="G93" i="1"/>
  <c r="T93" i="1" s="1"/>
  <c r="V92" i="1"/>
  <c r="U92" i="1"/>
  <c r="G92" i="1"/>
  <c r="T92" i="1" s="1"/>
  <c r="V91" i="1"/>
  <c r="U91" i="1"/>
  <c r="G91" i="1"/>
  <c r="Y91" i="1" s="1"/>
  <c r="V90" i="1"/>
  <c r="U90" i="1"/>
  <c r="T90" i="1"/>
  <c r="G90" i="1"/>
  <c r="Y90" i="1" s="1"/>
  <c r="V89" i="1"/>
  <c r="U89" i="1"/>
  <c r="G89" i="1"/>
  <c r="T89" i="1" s="1"/>
  <c r="V88" i="1"/>
  <c r="U88" i="1"/>
  <c r="G88" i="1"/>
  <c r="T88" i="1" s="1"/>
  <c r="V87" i="1"/>
  <c r="U87" i="1"/>
  <c r="G87" i="1"/>
  <c r="Y87" i="1" s="1"/>
  <c r="V86" i="1"/>
  <c r="U86" i="1"/>
  <c r="T86" i="1"/>
  <c r="G86" i="1"/>
  <c r="Y86" i="1" s="1"/>
  <c r="V85" i="1"/>
  <c r="U85" i="1"/>
  <c r="G85" i="1"/>
  <c r="T85" i="1" s="1"/>
  <c r="V84" i="1"/>
  <c r="U84" i="1"/>
  <c r="G84" i="1"/>
  <c r="T84" i="1" s="1"/>
  <c r="V83" i="1"/>
  <c r="U83" i="1"/>
  <c r="G83" i="1"/>
  <c r="Y83" i="1" s="1"/>
  <c r="V82" i="1"/>
  <c r="U82" i="1"/>
  <c r="T82" i="1"/>
  <c r="G82" i="1"/>
  <c r="Y82" i="1" s="1"/>
  <c r="V81" i="1"/>
  <c r="U81" i="1"/>
  <c r="G81" i="1"/>
  <c r="T81" i="1" s="1"/>
  <c r="V80" i="1"/>
  <c r="U80" i="1"/>
  <c r="G80" i="1"/>
  <c r="T80" i="1" s="1"/>
  <c r="V79" i="1"/>
  <c r="U79" i="1"/>
  <c r="G79" i="1"/>
  <c r="T79" i="1" s="1"/>
  <c r="V78" i="1"/>
  <c r="U78" i="1"/>
  <c r="T78" i="1"/>
  <c r="G78" i="1"/>
  <c r="Y78" i="1" s="1"/>
  <c r="V77" i="1"/>
  <c r="U77" i="1"/>
  <c r="G77" i="1"/>
  <c r="T77" i="1" s="1"/>
  <c r="V76" i="1"/>
  <c r="U76" i="1"/>
  <c r="G76" i="1"/>
  <c r="T76" i="1" s="1"/>
  <c r="V75" i="1"/>
  <c r="U75" i="1"/>
  <c r="G75" i="1"/>
  <c r="Y75" i="1" s="1"/>
  <c r="V74" i="1"/>
  <c r="U74" i="1"/>
  <c r="T74" i="1"/>
  <c r="G74" i="1"/>
  <c r="Y74" i="1" s="1"/>
  <c r="V73" i="1"/>
  <c r="U73" i="1"/>
  <c r="T73" i="1"/>
  <c r="G73" i="1"/>
  <c r="Y73" i="1" s="1"/>
  <c r="V72" i="1"/>
  <c r="U72" i="1"/>
  <c r="G72" i="1"/>
  <c r="T72" i="1" s="1"/>
  <c r="V71" i="1"/>
  <c r="U71" i="1"/>
  <c r="G71" i="1"/>
  <c r="Y71" i="1" s="1"/>
  <c r="V70" i="1"/>
  <c r="U70" i="1"/>
  <c r="T70" i="1"/>
  <c r="G70" i="1"/>
  <c r="Y70" i="1" s="1"/>
  <c r="V69" i="1"/>
  <c r="U69" i="1"/>
  <c r="G69" i="1"/>
  <c r="T69" i="1" s="1"/>
  <c r="V68" i="1"/>
  <c r="U68" i="1"/>
  <c r="G68" i="1"/>
  <c r="T68" i="1" s="1"/>
  <c r="V67" i="1"/>
  <c r="U67" i="1"/>
  <c r="G67" i="1"/>
  <c r="Y67" i="1" s="1"/>
  <c r="V66" i="1"/>
  <c r="U66" i="1"/>
  <c r="T66" i="1"/>
  <c r="G66" i="1"/>
  <c r="Y66" i="1" s="1"/>
  <c r="V65" i="1"/>
  <c r="U65" i="1"/>
  <c r="G65" i="1"/>
  <c r="T65" i="1" s="1"/>
  <c r="V64" i="1"/>
  <c r="U64" i="1"/>
  <c r="G64" i="1"/>
  <c r="T64" i="1" s="1"/>
  <c r="V63" i="1"/>
  <c r="U63" i="1"/>
  <c r="G63" i="1"/>
  <c r="Y63" i="1" s="1"/>
  <c r="V62" i="1"/>
  <c r="U62" i="1"/>
  <c r="T62" i="1"/>
  <c r="G62" i="1"/>
  <c r="Y62" i="1" s="1"/>
  <c r="V61" i="1"/>
  <c r="U61" i="1"/>
  <c r="G61" i="1"/>
  <c r="T61" i="1" s="1"/>
  <c r="V60" i="1"/>
  <c r="U60" i="1"/>
  <c r="G60" i="1"/>
  <c r="T60" i="1" s="1"/>
  <c r="V59" i="1"/>
  <c r="U59" i="1"/>
  <c r="G59" i="1"/>
  <c r="Y59" i="1" s="1"/>
  <c r="V58" i="1"/>
  <c r="U58" i="1"/>
  <c r="T58" i="1"/>
  <c r="G58" i="1"/>
  <c r="Y58" i="1" s="1"/>
  <c r="V57" i="1"/>
  <c r="U57" i="1"/>
  <c r="G57" i="1"/>
  <c r="T57" i="1" s="1"/>
  <c r="V56" i="1"/>
  <c r="U56" i="1"/>
  <c r="G56" i="1"/>
  <c r="T56" i="1" s="1"/>
  <c r="V55" i="1"/>
  <c r="U55" i="1"/>
  <c r="G55" i="1"/>
  <c r="Y55" i="1" s="1"/>
  <c r="V54" i="1"/>
  <c r="U54" i="1"/>
  <c r="T54" i="1"/>
  <c r="G54" i="1"/>
  <c r="Y54" i="1" s="1"/>
  <c r="V53" i="1"/>
  <c r="U53" i="1"/>
  <c r="T53" i="1"/>
  <c r="G53" i="1"/>
  <c r="Y53" i="1" s="1"/>
  <c r="V52" i="1"/>
  <c r="U52" i="1"/>
  <c r="G52" i="1"/>
  <c r="T52" i="1" s="1"/>
  <c r="V51" i="1"/>
  <c r="U51" i="1"/>
  <c r="G51" i="1"/>
  <c r="Y51" i="1" s="1"/>
  <c r="V50" i="1"/>
  <c r="U50" i="1"/>
  <c r="T50" i="1"/>
  <c r="G50" i="1"/>
  <c r="Y50" i="1" s="1"/>
  <c r="V49" i="1"/>
  <c r="U49" i="1"/>
  <c r="T49" i="1"/>
  <c r="G49" i="1"/>
  <c r="Y49" i="1" s="1"/>
  <c r="V48" i="1"/>
  <c r="U48" i="1"/>
  <c r="G48" i="1"/>
  <c r="T48" i="1" s="1"/>
  <c r="V47" i="1"/>
  <c r="U47" i="1"/>
  <c r="G47" i="1"/>
  <c r="T47" i="1" s="1"/>
  <c r="V46" i="1"/>
  <c r="U46" i="1"/>
  <c r="T46" i="1"/>
  <c r="G46" i="1"/>
  <c r="Y46" i="1" s="1"/>
  <c r="V45" i="1"/>
  <c r="U45" i="1"/>
  <c r="T45" i="1"/>
  <c r="G45" i="1"/>
  <c r="Y45" i="1" s="1"/>
  <c r="V44" i="1"/>
  <c r="U44" i="1"/>
  <c r="G44" i="1"/>
  <c r="T44" i="1" s="1"/>
  <c r="V43" i="1"/>
  <c r="U43" i="1"/>
  <c r="G43" i="1"/>
  <c r="T43" i="1" s="1"/>
  <c r="V42" i="1"/>
  <c r="U42" i="1"/>
  <c r="T42" i="1"/>
  <c r="G42" i="1"/>
  <c r="Y42" i="1" s="1"/>
  <c r="V41" i="1"/>
  <c r="U41" i="1"/>
  <c r="T41" i="1"/>
  <c r="G41" i="1"/>
  <c r="Y41" i="1" s="1"/>
  <c r="V40" i="1"/>
  <c r="U40" i="1"/>
  <c r="G40" i="1"/>
  <c r="T40" i="1" s="1"/>
  <c r="V39" i="1"/>
  <c r="U39" i="1"/>
  <c r="G39" i="1"/>
  <c r="T39" i="1" s="1"/>
  <c r="V38" i="1"/>
  <c r="U38" i="1"/>
  <c r="T38" i="1"/>
  <c r="G38" i="1"/>
  <c r="Y38" i="1" s="1"/>
  <c r="V37" i="1"/>
  <c r="U37" i="1"/>
  <c r="T37" i="1"/>
  <c r="G37" i="1"/>
  <c r="Y37" i="1" s="1"/>
  <c r="V36" i="1"/>
  <c r="U36" i="1"/>
  <c r="G36" i="1"/>
  <c r="T36" i="1" s="1"/>
  <c r="V35" i="1"/>
  <c r="U35" i="1"/>
  <c r="G35" i="1"/>
  <c r="Y35" i="1" s="1"/>
  <c r="V34" i="1"/>
  <c r="U34" i="1"/>
  <c r="T34" i="1"/>
  <c r="G34" i="1"/>
  <c r="Y34" i="1" s="1"/>
  <c r="V33" i="1"/>
  <c r="U33" i="1"/>
  <c r="T33" i="1"/>
  <c r="G33" i="1"/>
  <c r="Y33" i="1" s="1"/>
  <c r="V32" i="1"/>
  <c r="U32" i="1"/>
  <c r="G32" i="1"/>
  <c r="T32" i="1" s="1"/>
  <c r="V31" i="1"/>
  <c r="U31" i="1"/>
  <c r="G31" i="1"/>
  <c r="Y31" i="1" s="1"/>
  <c r="V30" i="1"/>
  <c r="U30" i="1"/>
  <c r="T30" i="1"/>
  <c r="G30" i="1"/>
  <c r="Y30" i="1" s="1"/>
  <c r="V29" i="1"/>
  <c r="U29" i="1"/>
  <c r="T29" i="1"/>
  <c r="G29" i="1"/>
  <c r="Y29" i="1" s="1"/>
  <c r="V28" i="1"/>
  <c r="U28" i="1"/>
  <c r="G28" i="1"/>
  <c r="T28" i="1" s="1"/>
  <c r="V27" i="1"/>
  <c r="U27" i="1"/>
  <c r="G27" i="1"/>
  <c r="Y27" i="1" s="1"/>
  <c r="V26" i="1"/>
  <c r="U26" i="1"/>
  <c r="T26" i="1"/>
  <c r="G26" i="1"/>
  <c r="Y26" i="1" s="1"/>
  <c r="V25" i="1"/>
  <c r="U25" i="1"/>
  <c r="T25" i="1"/>
  <c r="G25" i="1"/>
  <c r="Y25" i="1" s="1"/>
  <c r="V24" i="1"/>
  <c r="U24" i="1"/>
  <c r="G24" i="1"/>
  <c r="T24" i="1" s="1"/>
  <c r="V23" i="1"/>
  <c r="U23" i="1"/>
  <c r="G23" i="1"/>
  <c r="Y23" i="1" s="1"/>
  <c r="V22" i="1"/>
  <c r="U22" i="1"/>
  <c r="T22" i="1"/>
  <c r="G22" i="1"/>
  <c r="Y22" i="1" s="1"/>
  <c r="V21" i="1"/>
  <c r="U21" i="1"/>
  <c r="G21" i="1"/>
  <c r="T21" i="1" s="1"/>
  <c r="V20" i="1"/>
  <c r="U20" i="1"/>
  <c r="T20" i="1"/>
  <c r="G20" i="1"/>
  <c r="Y20" i="1" s="1"/>
  <c r="V19" i="1"/>
  <c r="U19" i="1"/>
  <c r="G19" i="1"/>
  <c r="T19" i="1" s="1"/>
  <c r="V18" i="1"/>
  <c r="U18" i="1"/>
  <c r="T18" i="1"/>
  <c r="G18" i="1"/>
  <c r="Y18" i="1" s="1"/>
  <c r="V17" i="1"/>
  <c r="U17" i="1"/>
  <c r="G17" i="1"/>
  <c r="T17" i="1" s="1"/>
  <c r="V16" i="1"/>
  <c r="U16" i="1"/>
  <c r="G16" i="1"/>
  <c r="T16" i="1" s="1"/>
  <c r="V15" i="1"/>
  <c r="U15" i="1"/>
  <c r="G15" i="1"/>
  <c r="Y15" i="1" s="1"/>
  <c r="V14" i="1"/>
  <c r="U14" i="1"/>
  <c r="T14" i="1"/>
  <c r="G14" i="1"/>
  <c r="Y14" i="1" s="1"/>
  <c r="V13" i="1"/>
  <c r="U13" i="1"/>
  <c r="G13" i="1"/>
  <c r="T13" i="1" s="1"/>
  <c r="X12" i="1"/>
  <c r="V12" i="1"/>
  <c r="U12" i="1"/>
  <c r="G11" i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D11" i="1"/>
  <c r="Y19" i="1" l="1"/>
  <c r="Y39" i="1"/>
  <c r="Y43" i="1"/>
  <c r="Y47" i="1"/>
  <c r="Y79" i="1"/>
  <c r="G12" i="1"/>
  <c r="T12" i="1" s="1"/>
  <c r="T15" i="1"/>
  <c r="Y16" i="1"/>
  <c r="T23" i="1"/>
  <c r="Y24" i="1"/>
  <c r="T27" i="1"/>
  <c r="Y28" i="1"/>
  <c r="T31" i="1"/>
  <c r="Y32" i="1"/>
  <c r="T35" i="1"/>
  <c r="Y36" i="1"/>
  <c r="Y40" i="1"/>
  <c r="Y44" i="1"/>
  <c r="Y48" i="1"/>
  <c r="T51" i="1"/>
  <c r="Y52" i="1"/>
  <c r="T55" i="1"/>
  <c r="Y56" i="1"/>
  <c r="T59" i="1"/>
  <c r="Y60" i="1"/>
  <c r="T63" i="1"/>
  <c r="Y64" i="1"/>
  <c r="T67" i="1"/>
  <c r="Y68" i="1"/>
  <c r="T71" i="1"/>
  <c r="Y72" i="1"/>
  <c r="T75" i="1"/>
  <c r="Y76" i="1"/>
  <c r="Y80" i="1"/>
  <c r="T83" i="1"/>
  <c r="Y84" i="1"/>
  <c r="T87" i="1"/>
  <c r="Y88" i="1"/>
  <c r="T91" i="1"/>
  <c r="Y92" i="1"/>
  <c r="T95" i="1"/>
  <c r="Y96" i="1"/>
  <c r="T99" i="1"/>
  <c r="Y100" i="1"/>
  <c r="T103" i="1"/>
  <c r="Y104" i="1"/>
  <c r="T107" i="1"/>
  <c r="Y108" i="1"/>
  <c r="T111" i="1"/>
  <c r="Y13" i="1"/>
  <c r="Y17" i="1"/>
  <c r="Y21" i="1"/>
  <c r="Y57" i="1"/>
  <c r="Y61" i="1"/>
  <c r="Y65" i="1"/>
  <c r="Y69" i="1"/>
  <c r="Y77" i="1"/>
  <c r="Y81" i="1"/>
  <c r="Y85" i="1"/>
  <c r="Y89" i="1"/>
  <c r="Y93" i="1"/>
  <c r="Y97" i="1"/>
  <c r="Y101" i="1"/>
  <c r="Y105" i="1"/>
  <c r="Y109" i="1"/>
</calcChain>
</file>

<file path=xl/sharedStrings.xml><?xml version="1.0" encoding="utf-8"?>
<sst xmlns="http://schemas.openxmlformats.org/spreadsheetml/2006/main" count="144" uniqueCount="130">
  <si>
    <t>Phụ lục XI (Biểu mẫu số 58)</t>
  </si>
  <si>
    <t>QUYẾT TOÁN CHI NGÂN SÁCH ĐỊA PHƯƠNG TỪNG XÃ NĂM 2025</t>
  </si>
  <si>
    <r>
      <t>(</t>
    </r>
    <r>
      <rPr>
        <i/>
        <sz val="12"/>
        <rFont val="Times New Roman"/>
        <family val="1"/>
      </rPr>
      <t>Quyết toán đã được Hội đồng nhân dân phê chuẩn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</si>
  <si>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Kèm theo Quyết định số                 /QĐ-STC ngày               tháng           năm 2026 của Sở Tài chính tỉnh Đắk Lắk</t>
    </r>
    <r>
      <rPr>
        <sz val="12"/>
        <rFont val="Times New Roman"/>
        <family val="1"/>
      </rPr>
      <t>)</t>
    </r>
  </si>
  <si>
    <t>Đơn vị: đồng</t>
  </si>
  <si>
    <t>STT</t>
  </si>
  <si>
    <t>Tên đơn vị</t>
  </si>
  <si>
    <t>DỰ TOÁN</t>
  </si>
  <si>
    <t>QUYẾT TOÁN</t>
  </si>
  <si>
    <t>SO SÁNH (%)</t>
  </si>
  <si>
    <t>Tổng</t>
  </si>
  <si>
    <r>
      <t>Chi đầu tư phát triển</t>
    </r>
    <r>
      <rPr>
        <sz val="14"/>
        <rFont val="Times New Roman"/>
        <family val="1"/>
      </rPr>
      <t xml:space="preserve"> </t>
    </r>
  </si>
  <si>
    <t>Chi thường xuyên</t>
  </si>
  <si>
    <t>Dự phòng</t>
  </si>
  <si>
    <t>Chi đầu tư phát triển</t>
  </si>
  <si>
    <t>Chi CTMTQG</t>
  </si>
  <si>
    <t>Chi chuyển nguồn năm sau</t>
  </si>
  <si>
    <t>Chi
 nộp trả ngân sách cấp trên</t>
  </si>
  <si>
    <t>Chi hỗ trợ các địa phương khác</t>
  </si>
  <si>
    <t>Trong đó</t>
  </si>
  <si>
    <t>Chi giáo dục đào tạo và dạy nghệ</t>
  </si>
  <si>
    <t>Chi khoa học và công nghệ</t>
  </si>
  <si>
    <t>A</t>
  </si>
  <si>
    <t>B</t>
  </si>
  <si>
    <t>18=5/1</t>
  </si>
  <si>
    <t>16=6/2</t>
  </si>
  <si>
    <t>17=9/3</t>
  </si>
  <si>
    <t>TỔNG SỐ</t>
  </si>
  <si>
    <t>Phường Buôn Ma Thuột</t>
  </si>
  <si>
    <t>Phường Tân Lập</t>
  </si>
  <si>
    <t>Phường Thành Nhất</t>
  </si>
  <si>
    <t>Phường Tân An</t>
  </si>
  <si>
    <t>Phường Ea Kao</t>
  </si>
  <si>
    <t>Xã Hòa Phú</t>
  </si>
  <si>
    <t>Phường Buôn Hồ</t>
  </si>
  <si>
    <t>Phường Cư Bao</t>
  </si>
  <si>
    <t>Xã Ea Drông</t>
  </si>
  <si>
    <t>Xã Ea Kiết</t>
  </si>
  <si>
    <t>Xã Ea M'droh</t>
  </si>
  <si>
    <t>Xã Quảng Phú</t>
  </si>
  <si>
    <t>Xã Cuôr Đăng</t>
  </si>
  <si>
    <t>Xã Cư M’gar</t>
  </si>
  <si>
    <t>Xã Ea Tul</t>
  </si>
  <si>
    <t>Xã Ea Súp</t>
  </si>
  <si>
    <t>Xã Ea Rốk</t>
  </si>
  <si>
    <t>Xã Ea Bung</t>
  </si>
  <si>
    <t>Xã Ia Rvê</t>
  </si>
  <si>
    <t>Xã Ia Lốp</t>
  </si>
  <si>
    <t>Xã Ea Wer</t>
  </si>
  <si>
    <t>Xã Ea Nuôl</t>
  </si>
  <si>
    <t>Xã Buôn Đôn</t>
  </si>
  <si>
    <t>Xã Pơng Drang</t>
  </si>
  <si>
    <t>Xã Krông Búk</t>
  </si>
  <si>
    <t>Xã Cư Pơng</t>
  </si>
  <si>
    <t>Xã Krông Năng</t>
  </si>
  <si>
    <t>Xã dliê Ya</t>
  </si>
  <si>
    <t>Xã Tam Giang</t>
  </si>
  <si>
    <t>Xã Phú Xuân</t>
  </si>
  <si>
    <t>Xã Ea Khăl</t>
  </si>
  <si>
    <t>Xã Ea Drăng</t>
  </si>
  <si>
    <t>Xã Ea Wy</t>
  </si>
  <si>
    <t>Xã Ea H’Leo</t>
  </si>
  <si>
    <t>Xã Ea Hiao</t>
  </si>
  <si>
    <t>Xã Krông Pắc</t>
  </si>
  <si>
    <t>Xã Ea Knuếc</t>
  </si>
  <si>
    <t>Xã Tân Tiến</t>
  </si>
  <si>
    <t>Xã Ea Phê</t>
  </si>
  <si>
    <t>Xã Ea Kly</t>
  </si>
  <si>
    <t>Xã Vụ Bổn</t>
  </si>
  <si>
    <t>Xã Ea Kar</t>
  </si>
  <si>
    <t>Xã Ea Ô</t>
  </si>
  <si>
    <t>Xã Ea Knốp</t>
  </si>
  <si>
    <t>Xã Cư Yang</t>
  </si>
  <si>
    <t>Xã Ea Păl</t>
  </si>
  <si>
    <t>Xã M’Drắk</t>
  </si>
  <si>
    <t>Xã Ea Riêng</t>
  </si>
  <si>
    <t>Xã Cư M’Ta</t>
  </si>
  <si>
    <t>Xã Krông Á</t>
  </si>
  <si>
    <t>Xã Cư PRao</t>
  </si>
  <si>
    <t>Xã Ea Trang</t>
  </si>
  <si>
    <t>Xã Hòa Sơn</t>
  </si>
  <si>
    <t>Xã Dang Kang</t>
  </si>
  <si>
    <t>Xã Krông Bông</t>
  </si>
  <si>
    <t>Xã Yang Mao</t>
  </si>
  <si>
    <t>Xã Cư Pui</t>
  </si>
  <si>
    <t>Xã Liên Sơn Lắk</t>
  </si>
  <si>
    <t>Xã Đắk Liêng</t>
  </si>
  <si>
    <t>Xã Nam Ka</t>
  </si>
  <si>
    <t>Xã Đắk Phơi</t>
  </si>
  <si>
    <t>Xã Krông Nô</t>
  </si>
  <si>
    <t>Xã Ea Ning</t>
  </si>
  <si>
    <t>Xã Dray Bhăng</t>
  </si>
  <si>
    <t>Xã Ea Ktur</t>
  </si>
  <si>
    <t>Xã Krông Ana</t>
  </si>
  <si>
    <t>Xã Dur Kmăl</t>
  </si>
  <si>
    <t>Xã Ea Na</t>
  </si>
  <si>
    <t>Phường Tuy Hòa</t>
  </si>
  <si>
    <t>Phường Phú Yên</t>
  </si>
  <si>
    <t>Phường Bình Kiến</t>
  </si>
  <si>
    <t>Phường Đông Hòa</t>
  </si>
  <si>
    <t>Phường Hòa Hiệp</t>
  </si>
  <si>
    <t>Xã Hòa Xuân</t>
  </si>
  <si>
    <t>Xã Phú Hòa 1</t>
  </si>
  <si>
    <t>Xã Phú Hòa 2</t>
  </si>
  <si>
    <t>Xã Tây Hòa</t>
  </si>
  <si>
    <t>Xã Hòa Thịnh</t>
  </si>
  <si>
    <t>Xã Hòa Mỹ</t>
  </si>
  <si>
    <t>Xã Sơn Thành</t>
  </si>
  <si>
    <t>Xã Tuy An Bắc</t>
  </si>
  <si>
    <t>Xã Tuy An Đông</t>
  </si>
  <si>
    <t>Xã Ô Loan</t>
  </si>
  <si>
    <t>Xã Tuy An Nam</t>
  </si>
  <si>
    <t>Xã Tuy An Tây</t>
  </si>
  <si>
    <t>Xã Xuân Lãnh</t>
  </si>
  <si>
    <t>Xã Phú Mỡ</t>
  </si>
  <si>
    <t>Xã Xuân Phước</t>
  </si>
  <si>
    <t>Xã Đồng Xuân</t>
  </si>
  <si>
    <t>Xã Sơn Hòa</t>
  </si>
  <si>
    <t>Xã Vân Hòa</t>
  </si>
  <si>
    <t>Xã Tây Sơn</t>
  </si>
  <si>
    <t>Xã Suối Trai</t>
  </si>
  <si>
    <t>Xã Ea Ly</t>
  </si>
  <si>
    <t>Xã Ea Bá</t>
  </si>
  <si>
    <t>Xã Đức Bình</t>
  </si>
  <si>
    <t>Xã Sông Hinh</t>
  </si>
  <si>
    <t>Phường Xuân Đài</t>
  </si>
  <si>
    <t>Phường Sông Cầu</t>
  </si>
  <si>
    <t>Xã Xuân Thọ</t>
  </si>
  <si>
    <t>Xã Xuân Cảnh</t>
  </si>
  <si>
    <t>Xã Xuân 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</si>
</sst>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-* #,##0.0_-;\-* #,##0.0_-;_-* &quot;-&quot;??_-;_-@"/>
  </numFmts>
  <fonts count="19">
    <font>
      <sz val="12"/>
      <color theme="1"/>
      <name val="Times New Roman"/>
      <family val="2"/>
    </font>
    <font>
      <sz val="12"/>
      <name val=".VnTime"/>
      <family val="2"/>
    </font>
    <font>
      <b/>
      <sz val="14"/>
      <name val="Times New Roman"/>
      <family val="1"/>
      <charset val="163"/>
    </font>
    <font>
      <sz val="12"/>
      <name val="Times New Roman"/>
      <family val="1"/>
      <charset val="163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4"/>
      <name val="Times New Roman"/>
      <family val="1"/>
      <charset val="163"/>
    </font>
    <font>
      <sz val="14"/>
      <name val="Times New Roman"/>
      <family val="1"/>
      <charset val="163"/>
    </font>
    <font>
      <i/>
      <sz val="14"/>
      <name val="Times New Roman"/>
      <family val="1"/>
    </font>
    <font>
      <sz val="13"/>
      <name val="Times New Roman"/>
      <family val="1"/>
      <charset val="163"/>
    </font>
    <font>
      <sz val="14"/>
      <name val="Times New Roman"/>
      <family val="1"/>
    </font>
    <font>
      <b/>
      <sz val="11"/>
      <name val="Times New Roman"/>
      <family val="1"/>
      <charset val="163"/>
    </font>
    <font>
      <b/>
      <u/>
      <sz val="14"/>
      <name val="Times New Roman"/>
      <family val="1"/>
      <charset val="163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163"/>
    </font>
    <font>
      <b/>
      <sz val="13"/>
      <name val="Times New Roman"/>
      <family val="1"/>
      <charset val="163"/>
    </font>
    <font>
      <sz val="12"/>
      <name val=".VnTime"/>
      <family val="2"/>
      <charset val="16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5" fillId="0" borderId="0"/>
  </cellStyleXfs>
  <cellXfs count="54">
    <xf numFmtId="0" fontId="0" fillId="0" borderId="0" xfId="0"/>
    <xf numFmtId="0" fontId="2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2" fillId="0" borderId="0" xfId="3" applyFont="1" applyAlignment="1">
      <alignment horizontal="left" vertical="center"/>
    </xf>
    <xf numFmtId="0" fontId="3" fillId="0" borderId="0" xfId="3" applyFont="1" applyAlignment="1">
      <alignment horizontal="centerContinuous" vertical="center"/>
    </xf>
    <xf numFmtId="0" fontId="4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7" fillId="0" borderId="0" xfId="3" applyFont="1" applyAlignment="1">
      <alignment horizontal="left"/>
    </xf>
    <xf numFmtId="3" fontId="8" fillId="0" borderId="0" xfId="3" applyNumberFormat="1" applyFont="1"/>
    <xf numFmtId="3" fontId="9" fillId="0" borderId="0" xfId="3" applyNumberFormat="1" applyFont="1"/>
    <xf numFmtId="0" fontId="7" fillId="0" borderId="0" xfId="3" applyFont="1"/>
    <xf numFmtId="0" fontId="3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10" fillId="0" borderId="0" xfId="3" applyFont="1"/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top" wrapText="1"/>
    </xf>
    <xf numFmtId="0" fontId="2" fillId="0" borderId="5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/>
    </xf>
    <xf numFmtId="0" fontId="2" fillId="0" borderId="6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2" fillId="0" borderId="1" xfId="3" applyFont="1" applyBorder="1" applyAlignment="1">
      <alignment horizontal="center"/>
    </xf>
    <xf numFmtId="0" fontId="13" fillId="0" borderId="1" xfId="3" applyFont="1" applyBorder="1"/>
    <xf numFmtId="3" fontId="2" fillId="0" borderId="1" xfId="3" applyNumberFormat="1" applyFont="1" applyBorder="1"/>
    <xf numFmtId="43" fontId="2" fillId="0" borderId="1" xfId="1" applyFont="1" applyFill="1" applyBorder="1"/>
    <xf numFmtId="0" fontId="2" fillId="0" borderId="0" xfId="3" applyFont="1"/>
    <xf numFmtId="0" fontId="8" fillId="0" borderId="8" xfId="0" applyFont="1" applyBorder="1" applyAlignment="1">
      <alignment horizontal="center"/>
    </xf>
    <xf numFmtId="0" fontId="3" fillId="0" borderId="9" xfId="4" applyFont="1" applyBorder="1" applyAlignment="1">
      <alignment vertical="center" wrapText="1"/>
    </xf>
    <xf numFmtId="164" fontId="8" fillId="0" borderId="9" xfId="2" applyFont="1" applyBorder="1"/>
    <xf numFmtId="164" fontId="8" fillId="0" borderId="10" xfId="2" applyFont="1" applyBorder="1"/>
    <xf numFmtId="43" fontId="8" fillId="0" borderId="10" xfId="1" applyFont="1" applyBorder="1"/>
    <xf numFmtId="0" fontId="8" fillId="0" borderId="0" xfId="3" applyFont="1"/>
    <xf numFmtId="0" fontId="3" fillId="0" borderId="10" xfId="4" applyFont="1" applyBorder="1" applyAlignment="1">
      <alignment vertical="center" wrapText="1"/>
    </xf>
    <xf numFmtId="0" fontId="3" fillId="0" borderId="10" xfId="4" applyFont="1" applyBorder="1" applyAlignment="1">
      <alignment vertical="center"/>
    </xf>
    <xf numFmtId="0" fontId="3" fillId="0" borderId="10" xfId="3" applyFont="1" applyBorder="1" applyAlignment="1">
      <alignment vertical="center"/>
    </xf>
    <xf numFmtId="0" fontId="10" fillId="0" borderId="10" xfId="0" applyFont="1" applyBorder="1" applyAlignment="1">
      <alignment horizontal="left" wrapText="1"/>
    </xf>
    <xf numFmtId="3" fontId="3" fillId="0" borderId="10" xfId="4" applyNumberFormat="1" applyFont="1" applyBorder="1" applyAlignment="1">
      <alignment vertical="center"/>
    </xf>
    <xf numFmtId="43" fontId="8" fillId="0" borderId="10" xfId="1" applyFont="1" applyFill="1" applyBorder="1"/>
    <xf numFmtId="3" fontId="3" fillId="0" borderId="10" xfId="4" applyNumberFormat="1" applyFont="1" applyBorder="1" applyAlignment="1">
      <alignment vertical="center" wrapText="1"/>
    </xf>
    <xf numFmtId="0" fontId="8" fillId="0" borderId="11" xfId="0" applyFont="1" applyBorder="1" applyAlignment="1">
      <alignment horizontal="center"/>
    </xf>
    <xf numFmtId="3" fontId="3" fillId="0" borderId="12" xfId="4" applyNumberFormat="1" applyFont="1" applyBorder="1" applyAlignment="1">
      <alignment vertical="center"/>
    </xf>
    <xf numFmtId="164" fontId="8" fillId="0" borderId="12" xfId="2" applyFont="1" applyBorder="1"/>
    <xf numFmtId="43" fontId="8" fillId="0" borderId="12" xfId="1" applyFont="1" applyBorder="1"/>
    <xf numFmtId="0" fontId="2" fillId="0" borderId="0" xfId="3" applyFont="1" applyAlignment="1">
      <alignment vertical="center" wrapText="1"/>
    </xf>
    <xf numFmtId="0" fontId="16" fillId="0" borderId="0" xfId="3" applyFont="1" applyAlignment="1">
      <alignment vertical="center"/>
    </xf>
    <xf numFmtId="165" fontId="16" fillId="0" borderId="0" xfId="3" applyNumberFormat="1" applyFont="1" applyAlignment="1">
      <alignment vertical="center"/>
    </xf>
    <xf numFmtId="0" fontId="17" fillId="0" borderId="0" xfId="3" applyFont="1" applyAlignment="1">
      <alignment horizontal="center" vertical="center"/>
    </xf>
    <xf numFmtId="0" fontId="18" fillId="0" borderId="0" xfId="3" applyFont="1"/>
  </cellXfs>
  <cellStyles count="5">
    <cellStyle name="Comma" xfId="1" builtinId="3"/>
    <cellStyle name="Comma [0]" xfId="2" builtinId="6"/>
    <cellStyle name="Normal" xfId="0" builtinId="0"/>
    <cellStyle name="Normal 2" xfId="3" xr:uid="{7D6DC375-B651-42F5-85BA-ED24F56996D1}"/>
    <cellStyle name="Normal 9 3" xfId="4" xr:uid="{51181B74-7CCA-48D7-90D8-BECC1C5E0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L%20QD%20STC%20-%20CONG%20KHAI%20QUYET%20TOAN%20NSDP%20NAM%202025.xlsx" TargetMode="External"/><Relationship Id="rId2" Type="http://schemas.openxmlformats.org/officeDocument/2006/relationships/externalLinkPath" Target="file:///C:\Users\ntanm\Downloads\PL%20QD%20STC%20-%20CONG%20KHAI%20QUYET%20TOAN%20NSDP%20NAM%202025.xlsx" TargetMode="External"/><Relationship Id="rId1" Type="http://schemas.openxmlformats.org/officeDocument/2006/relationships/externalLinkPath" Target="/Users/ntanm/Downloads/PL%20QD%20STC%20-%20CONG%20KHAI%20QUYET%20TOAN%20NSDP%20NAM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NGHOP"/>
      <sheetName val="69 (2)"/>
      <sheetName val="PL48"/>
      <sheetName val="PL50"/>
      <sheetName val="PL51"/>
      <sheetName val="PL52"/>
      <sheetName val="PL53"/>
      <sheetName val="TH.LA"/>
      <sheetName val="PL53 (PA2)"/>
      <sheetName val="PL54"/>
      <sheetName val="54-NĐ31 (2)"/>
      <sheetName val="PL58"/>
      <sheetName val="PL59"/>
      <sheetName val="PL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F14C-BE85-4663-9542-CF1B0B2C6EC0}">
  <sheetPr>
    <tabColor rgb="FF00B050"/>
    <pageSetUpPr fitToPage="1"/>
  </sheetPr>
  <dimension ref="A1:Y129"/>
  <sheetViews>
    <sheetView tabSelected="1" zoomScale="70" zoomScaleNormal="70" zoomScalePageLayoutView="70" workbookViewId="0">
      <pane xSplit="2" ySplit="10" topLeftCell="F11" activePane="bottomRight" state="frozen"/>
      <selection activeCell="D18" sqref="D18"/>
      <selection pane="topRight" activeCell="D18" sqref="D18"/>
      <selection pane="bottomLeft" activeCell="D18" sqref="D18"/>
      <selection pane="bottomRight" activeCell="A5" sqref="A5:V5"/>
    </sheetView>
  </sheetViews>
  <sheetFormatPr defaultColWidth="10.125" defaultRowHeight="15.75"/>
  <cols>
    <col min="1" max="1" width="5.25" style="12" customWidth="1"/>
    <col min="2" max="2" width="25.25" style="12" customWidth="1"/>
    <col min="3" max="3" width="21.375" style="12" customWidth="1"/>
    <col min="4" max="4" width="16.625" style="12" customWidth="1"/>
    <col min="5" max="5" width="21.5" style="12" customWidth="1"/>
    <col min="6" max="6" width="17.875" style="12" customWidth="1"/>
    <col min="7" max="7" width="20.875" style="12" customWidth="1"/>
    <col min="8" max="8" width="18.5" style="12" bestFit="1" customWidth="1"/>
    <col min="9" max="9" width="20.375" style="12" customWidth="1"/>
    <col min="10" max="10" width="13.75" style="12" customWidth="1"/>
    <col min="11" max="11" width="22.5" style="12" customWidth="1"/>
    <col min="12" max="12" width="20.875" style="12" customWidth="1"/>
    <col min="13" max="13" width="14.5" style="12" customWidth="1"/>
    <col min="14" max="14" width="19.25" style="12" customWidth="1"/>
    <col min="15" max="15" width="18.5" style="12" customWidth="1"/>
    <col min="16" max="16" width="17.875" style="12" customWidth="1"/>
    <col min="17" max="17" width="20.75" style="12" customWidth="1"/>
    <col min="18" max="18" width="18.625" style="12" customWidth="1"/>
    <col min="19" max="19" width="14.625" style="12" customWidth="1"/>
    <col min="20" max="20" width="10" style="12" customWidth="1"/>
    <col min="21" max="21" width="10.875" style="12" customWidth="1"/>
    <col min="22" max="22" width="10" style="12" customWidth="1"/>
    <col min="23" max="23" width="10.125" style="12"/>
    <col min="24" max="24" width="21.625" style="12" hidden="1" customWidth="1"/>
    <col min="25" max="25" width="16.75" style="12" hidden="1" customWidth="1"/>
    <col min="26" max="16384" width="10.125" style="12"/>
  </cols>
  <sheetData>
    <row r="1" spans="1:25" s="2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5" s="2" customFormat="1" ht="12.75" hidden="1" customHeight="1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5" s="2" customFormat="1" ht="21" customHeight="1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5" s="2" customFormat="1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" s="2" customForma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5" ht="18.75">
      <c r="A6" s="8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 t="s">
        <v>4</v>
      </c>
      <c r="T6" s="11"/>
      <c r="U6" s="11"/>
      <c r="V6" s="11"/>
    </row>
    <row r="7" spans="1:25" s="17" customFormat="1" ht="21" customHeight="1">
      <c r="A7" s="13" t="s">
        <v>5</v>
      </c>
      <c r="B7" s="13" t="s">
        <v>6</v>
      </c>
      <c r="C7" s="13" t="s">
        <v>7</v>
      </c>
      <c r="D7" s="13"/>
      <c r="E7" s="13"/>
      <c r="F7" s="13"/>
      <c r="G7" s="14" t="s">
        <v>8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6"/>
      <c r="T7" s="13" t="s">
        <v>9</v>
      </c>
      <c r="U7" s="13"/>
      <c r="V7" s="13"/>
    </row>
    <row r="8" spans="1:25" s="17" customFormat="1" ht="32.25" customHeight="1">
      <c r="A8" s="13"/>
      <c r="B8" s="13"/>
      <c r="C8" s="18" t="s">
        <v>10</v>
      </c>
      <c r="D8" s="18" t="s">
        <v>11</v>
      </c>
      <c r="E8" s="18" t="s">
        <v>12</v>
      </c>
      <c r="F8" s="18" t="s">
        <v>13</v>
      </c>
      <c r="G8" s="18" t="s">
        <v>10</v>
      </c>
      <c r="H8" s="19" t="s">
        <v>14</v>
      </c>
      <c r="I8" s="19"/>
      <c r="J8" s="19"/>
      <c r="K8" s="19" t="s">
        <v>12</v>
      </c>
      <c r="L8" s="19"/>
      <c r="M8" s="19"/>
      <c r="N8" s="13" t="s">
        <v>15</v>
      </c>
      <c r="O8" s="13"/>
      <c r="P8" s="13"/>
      <c r="Q8" s="18" t="s">
        <v>16</v>
      </c>
      <c r="R8" s="18" t="s">
        <v>17</v>
      </c>
      <c r="S8" s="20" t="s">
        <v>18</v>
      </c>
      <c r="T8" s="18" t="s">
        <v>10</v>
      </c>
      <c r="U8" s="18" t="s">
        <v>14</v>
      </c>
      <c r="V8" s="18" t="s">
        <v>12</v>
      </c>
    </row>
    <row r="9" spans="1:25" s="17" customFormat="1" ht="21" customHeight="1">
      <c r="A9" s="13"/>
      <c r="B9" s="13"/>
      <c r="C9" s="18"/>
      <c r="D9" s="18"/>
      <c r="E9" s="18"/>
      <c r="F9" s="18"/>
      <c r="G9" s="18"/>
      <c r="H9" s="18" t="s">
        <v>10</v>
      </c>
      <c r="I9" s="21" t="s">
        <v>19</v>
      </c>
      <c r="J9" s="21"/>
      <c r="K9" s="18" t="s">
        <v>10</v>
      </c>
      <c r="L9" s="21" t="s">
        <v>19</v>
      </c>
      <c r="M9" s="21"/>
      <c r="N9" s="18" t="s">
        <v>10</v>
      </c>
      <c r="O9" s="21" t="s">
        <v>19</v>
      </c>
      <c r="P9" s="21"/>
      <c r="Q9" s="18"/>
      <c r="R9" s="18"/>
      <c r="S9" s="22"/>
      <c r="T9" s="18"/>
      <c r="U9" s="18"/>
      <c r="V9" s="18"/>
    </row>
    <row r="10" spans="1:25" s="17" customFormat="1" ht="67.5" customHeight="1">
      <c r="A10" s="13"/>
      <c r="B10" s="13"/>
      <c r="C10" s="18"/>
      <c r="D10" s="18"/>
      <c r="E10" s="18"/>
      <c r="F10" s="18"/>
      <c r="G10" s="18"/>
      <c r="H10" s="18"/>
      <c r="I10" s="23" t="s">
        <v>20</v>
      </c>
      <c r="J10" s="23" t="s">
        <v>21</v>
      </c>
      <c r="K10" s="18"/>
      <c r="L10" s="23" t="s">
        <v>20</v>
      </c>
      <c r="M10" s="23" t="s">
        <v>21</v>
      </c>
      <c r="N10" s="18"/>
      <c r="O10" s="23" t="s">
        <v>14</v>
      </c>
      <c r="P10" s="23" t="s">
        <v>12</v>
      </c>
      <c r="Q10" s="18"/>
      <c r="R10" s="18"/>
      <c r="S10" s="24"/>
      <c r="T10" s="18"/>
      <c r="U10" s="18"/>
      <c r="V10" s="18"/>
    </row>
    <row r="11" spans="1:25" s="26" customFormat="1" ht="17.25" customHeight="1">
      <c r="A11" s="25" t="s">
        <v>22</v>
      </c>
      <c r="B11" s="25" t="s">
        <v>23</v>
      </c>
      <c r="C11" s="25">
        <v>1</v>
      </c>
      <c r="D11" s="25">
        <f>C11+1</f>
        <v>2</v>
      </c>
      <c r="E11" s="25">
        <v>3</v>
      </c>
      <c r="F11" s="25">
        <v>4</v>
      </c>
      <c r="G11" s="25">
        <f>F11+1</f>
        <v>5</v>
      </c>
      <c r="H11" s="25">
        <f>G11+1</f>
        <v>6</v>
      </c>
      <c r="I11" s="25">
        <f t="shared" ref="I11:P11" si="0">H11+1</f>
        <v>7</v>
      </c>
      <c r="J11" s="25">
        <f t="shared" si="0"/>
        <v>8</v>
      </c>
      <c r="K11" s="25">
        <f t="shared" si="0"/>
        <v>9</v>
      </c>
      <c r="L11" s="25">
        <f t="shared" si="0"/>
        <v>10</v>
      </c>
      <c r="M11" s="25">
        <f t="shared" si="0"/>
        <v>11</v>
      </c>
      <c r="N11" s="25">
        <f t="shared" si="0"/>
        <v>12</v>
      </c>
      <c r="O11" s="25">
        <f t="shared" si="0"/>
        <v>13</v>
      </c>
      <c r="P11" s="25">
        <f t="shared" si="0"/>
        <v>14</v>
      </c>
      <c r="Q11" s="25">
        <f>P11+1</f>
        <v>15</v>
      </c>
      <c r="R11" s="25">
        <v>16</v>
      </c>
      <c r="S11" s="25">
        <v>17</v>
      </c>
      <c r="T11" s="25" t="s">
        <v>24</v>
      </c>
      <c r="U11" s="25" t="s">
        <v>25</v>
      </c>
      <c r="V11" s="25" t="s">
        <v>26</v>
      </c>
    </row>
    <row r="12" spans="1:25" s="31" customFormat="1" ht="24" customHeight="1">
      <c r="A12" s="27"/>
      <c r="B12" s="28" t="s">
        <v>27</v>
      </c>
      <c r="C12" s="29">
        <v>12985761010115.699</v>
      </c>
      <c r="D12" s="29">
        <v>77241260000</v>
      </c>
      <c r="E12" s="29">
        <v>12852893265115.699</v>
      </c>
      <c r="F12" s="29">
        <v>55626485000</v>
      </c>
      <c r="G12" s="29">
        <f>SUM(G13:G114)</f>
        <v>20870251480839</v>
      </c>
      <c r="H12" s="29">
        <v>120506007634</v>
      </c>
      <c r="I12" s="29">
        <v>15213193625</v>
      </c>
      <c r="J12" s="29">
        <v>0</v>
      </c>
      <c r="K12" s="29">
        <v>17257965315879</v>
      </c>
      <c r="L12" s="29">
        <v>9598105325936.6875</v>
      </c>
      <c r="M12" s="29">
        <v>586409560</v>
      </c>
      <c r="N12" s="29">
        <v>930526177040</v>
      </c>
      <c r="O12" s="29">
        <v>270438214677</v>
      </c>
      <c r="P12" s="29">
        <v>660087962363</v>
      </c>
      <c r="Q12" s="29">
        <v>2449903688750</v>
      </c>
      <c r="R12" s="29">
        <v>111150291536</v>
      </c>
      <c r="S12" s="29">
        <v>200000000</v>
      </c>
      <c r="T12" s="30">
        <f>G12/C12*100</f>
        <v>160.71642982326111</v>
      </c>
      <c r="U12" s="30">
        <f>IF(D12&lt;&gt;0,H12/D12*100,"")</f>
        <v>156.01248300972824</v>
      </c>
      <c r="V12" s="30">
        <f>K12/E12*100</f>
        <v>134.27299954881909</v>
      </c>
      <c r="X12" s="29">
        <f>SUM(X13:X114)</f>
        <v>20870251480839</v>
      </c>
    </row>
    <row r="13" spans="1:25" s="37" customFormat="1" ht="18.75" customHeight="1">
      <c r="A13" s="32">
        <v>1</v>
      </c>
      <c r="B13" s="33" t="s">
        <v>28</v>
      </c>
      <c r="C13" s="34">
        <v>425775000000</v>
      </c>
      <c r="D13" s="35">
        <v>0</v>
      </c>
      <c r="E13" s="35">
        <v>424315000000</v>
      </c>
      <c r="F13" s="35">
        <v>1460000000</v>
      </c>
      <c r="G13" s="34">
        <f>H13+K13+N13+Q13+R13+S13</f>
        <v>637022933637</v>
      </c>
      <c r="H13" s="35">
        <v>4614264000</v>
      </c>
      <c r="I13" s="35">
        <v>177092000</v>
      </c>
      <c r="J13" s="35">
        <v>0</v>
      </c>
      <c r="K13" s="35">
        <v>505701369316</v>
      </c>
      <c r="L13" s="35">
        <v>310820641337</v>
      </c>
      <c r="M13" s="35">
        <v>0</v>
      </c>
      <c r="N13" s="34">
        <v>8403000</v>
      </c>
      <c r="O13" s="35">
        <v>0</v>
      </c>
      <c r="P13" s="35">
        <v>8403000</v>
      </c>
      <c r="Q13" s="35">
        <v>125114139921</v>
      </c>
      <c r="R13" s="35">
        <v>1384757400</v>
      </c>
      <c r="S13" s="34">
        <v>200000000</v>
      </c>
      <c r="T13" s="36">
        <f>G13/C13*100</f>
        <v>149.61492188057073</v>
      </c>
      <c r="U13" s="36" t="str">
        <f t="shared" ref="U13:U76" si="1">IF(D13&lt;&gt;0,H13/D13*100,"")</f>
        <v/>
      </c>
      <c r="V13" s="36">
        <f>K13/E13*100</f>
        <v>119.18064864923466</v>
      </c>
      <c r="X13" s="37">
        <v>637022933637</v>
      </c>
      <c r="Y13" s="9">
        <f>X13-G13</f>
        <v>0</v>
      </c>
    </row>
    <row r="14" spans="1:25" s="37" customFormat="1" ht="18.75" customHeight="1">
      <c r="A14" s="32">
        <v>2</v>
      </c>
      <c r="B14" s="38" t="s">
        <v>29</v>
      </c>
      <c r="C14" s="35">
        <v>154650000000</v>
      </c>
      <c r="D14" s="35">
        <v>0</v>
      </c>
      <c r="E14" s="35">
        <v>154003000000</v>
      </c>
      <c r="F14" s="35">
        <v>647000000</v>
      </c>
      <c r="G14" s="34">
        <f t="shared" ref="G14:G77" si="2">H14+K14+N14+Q14+R14+S14</f>
        <v>221806599158</v>
      </c>
      <c r="H14" s="35">
        <v>88351000</v>
      </c>
      <c r="I14" s="35">
        <v>88351000</v>
      </c>
      <c r="J14" s="35">
        <v>0</v>
      </c>
      <c r="K14" s="35">
        <v>188669945441</v>
      </c>
      <c r="L14" s="35">
        <v>114372931242</v>
      </c>
      <c r="M14" s="35">
        <v>0</v>
      </c>
      <c r="N14" s="35">
        <v>56890840</v>
      </c>
      <c r="O14" s="35">
        <v>0</v>
      </c>
      <c r="P14" s="35">
        <v>56890840</v>
      </c>
      <c r="Q14" s="35">
        <v>32299611877</v>
      </c>
      <c r="R14" s="35">
        <v>691800000</v>
      </c>
      <c r="S14" s="35"/>
      <c r="T14" s="36">
        <f t="shared" ref="T14:T77" si="3">G14/C14*100</f>
        <v>143.42489437956675</v>
      </c>
      <c r="U14" s="36" t="str">
        <f t="shared" si="1"/>
        <v/>
      </c>
      <c r="V14" s="36">
        <f t="shared" ref="V14:V77" si="4">K14/E14*100</f>
        <v>122.51056501561656</v>
      </c>
      <c r="X14" s="37">
        <v>221806599158</v>
      </c>
      <c r="Y14" s="9">
        <f t="shared" ref="Y14:Y77" si="5">X14-G14</f>
        <v>0</v>
      </c>
    </row>
    <row r="15" spans="1:25" s="37" customFormat="1" ht="18.75" customHeight="1">
      <c r="A15" s="32">
        <v>3</v>
      </c>
      <c r="B15" s="39" t="s">
        <v>30</v>
      </c>
      <c r="C15" s="35">
        <v>126727000000</v>
      </c>
      <c r="D15" s="35">
        <v>0</v>
      </c>
      <c r="E15" s="35">
        <v>126282000000</v>
      </c>
      <c r="F15" s="35">
        <v>445000000</v>
      </c>
      <c r="G15" s="34">
        <f t="shared" si="2"/>
        <v>180275198934</v>
      </c>
      <c r="H15" s="35">
        <v>701337000</v>
      </c>
      <c r="I15" s="35">
        <v>0</v>
      </c>
      <c r="J15" s="35">
        <v>0</v>
      </c>
      <c r="K15" s="35">
        <v>156365305824</v>
      </c>
      <c r="L15" s="35">
        <v>96196871997</v>
      </c>
      <c r="M15" s="35">
        <v>0</v>
      </c>
      <c r="N15" s="35">
        <v>384300000</v>
      </c>
      <c r="O15" s="35">
        <v>0</v>
      </c>
      <c r="P15" s="35">
        <v>384300000</v>
      </c>
      <c r="Q15" s="35">
        <v>22112362070</v>
      </c>
      <c r="R15" s="35">
        <v>711894040</v>
      </c>
      <c r="S15" s="35"/>
      <c r="T15" s="36">
        <f t="shared" si="3"/>
        <v>142.254767282426</v>
      </c>
      <c r="U15" s="36" t="str">
        <f t="shared" si="1"/>
        <v/>
      </c>
      <c r="V15" s="36">
        <f t="shared" si="4"/>
        <v>123.82232291537987</v>
      </c>
      <c r="X15" s="37">
        <v>180275198934</v>
      </c>
      <c r="Y15" s="9">
        <f t="shared" si="5"/>
        <v>0</v>
      </c>
    </row>
    <row r="16" spans="1:25" s="37" customFormat="1" ht="18.600000000000001" customHeight="1">
      <c r="A16" s="32">
        <v>4</v>
      </c>
      <c r="B16" s="38" t="s">
        <v>31</v>
      </c>
      <c r="C16" s="35">
        <v>182023000000</v>
      </c>
      <c r="D16" s="35">
        <v>0</v>
      </c>
      <c r="E16" s="35">
        <v>181382000000</v>
      </c>
      <c r="F16" s="35">
        <v>641000000</v>
      </c>
      <c r="G16" s="34">
        <f t="shared" si="2"/>
        <v>264560802970</v>
      </c>
      <c r="H16" s="35">
        <v>274174000</v>
      </c>
      <c r="I16" s="35">
        <v>46938000</v>
      </c>
      <c r="J16" s="35">
        <v>0</v>
      </c>
      <c r="K16" s="35">
        <v>214035703430</v>
      </c>
      <c r="L16" s="35">
        <v>137102965392.00002</v>
      </c>
      <c r="M16" s="35">
        <v>23635720</v>
      </c>
      <c r="N16" s="35">
        <v>465018572</v>
      </c>
      <c r="O16" s="35">
        <v>0</v>
      </c>
      <c r="P16" s="35">
        <v>465018572</v>
      </c>
      <c r="Q16" s="35">
        <v>49000906968</v>
      </c>
      <c r="R16" s="35">
        <v>785000000</v>
      </c>
      <c r="S16" s="35"/>
      <c r="T16" s="36">
        <f t="shared" si="3"/>
        <v>145.34471081676492</v>
      </c>
      <c r="U16" s="36" t="str">
        <f t="shared" si="1"/>
        <v/>
      </c>
      <c r="V16" s="36">
        <f t="shared" si="4"/>
        <v>118.00272542479408</v>
      </c>
      <c r="X16" s="37">
        <v>264560802970</v>
      </c>
      <c r="Y16" s="9">
        <f t="shared" si="5"/>
        <v>0</v>
      </c>
    </row>
    <row r="17" spans="1:25" s="37" customFormat="1" ht="18.75" customHeight="1">
      <c r="A17" s="32">
        <v>5</v>
      </c>
      <c r="B17" s="39" t="s">
        <v>32</v>
      </c>
      <c r="C17" s="35">
        <v>136326000000</v>
      </c>
      <c r="D17" s="35">
        <v>0</v>
      </c>
      <c r="E17" s="35">
        <v>135838000000</v>
      </c>
      <c r="F17" s="35">
        <v>488000000</v>
      </c>
      <c r="G17" s="34">
        <f t="shared" si="2"/>
        <v>196321624021</v>
      </c>
      <c r="H17" s="35">
        <v>142727000</v>
      </c>
      <c r="I17" s="35">
        <v>18044000</v>
      </c>
      <c r="J17" s="35">
        <v>0</v>
      </c>
      <c r="K17" s="35">
        <v>170526179950</v>
      </c>
      <c r="L17" s="35">
        <v>97821342296</v>
      </c>
      <c r="M17" s="35">
        <v>0</v>
      </c>
      <c r="N17" s="35">
        <v>108226720</v>
      </c>
      <c r="O17" s="35">
        <v>0</v>
      </c>
      <c r="P17" s="35">
        <v>108226720</v>
      </c>
      <c r="Q17" s="35">
        <v>25094490351</v>
      </c>
      <c r="R17" s="35">
        <v>450000000</v>
      </c>
      <c r="S17" s="35"/>
      <c r="T17" s="36">
        <f t="shared" si="3"/>
        <v>144.00893741546</v>
      </c>
      <c r="U17" s="36" t="str">
        <f t="shared" si="1"/>
        <v/>
      </c>
      <c r="V17" s="36">
        <f t="shared" si="4"/>
        <v>125.53643306733019</v>
      </c>
      <c r="X17" s="37">
        <v>196321624021</v>
      </c>
      <c r="Y17" s="9">
        <f t="shared" si="5"/>
        <v>0</v>
      </c>
    </row>
    <row r="18" spans="1:25" s="37" customFormat="1" ht="18.75" customHeight="1">
      <c r="A18" s="32">
        <v>6</v>
      </c>
      <c r="B18" s="39" t="s">
        <v>33</v>
      </c>
      <c r="C18" s="35">
        <v>140925000000</v>
      </c>
      <c r="D18" s="35">
        <v>0</v>
      </c>
      <c r="E18" s="35">
        <v>140259000000</v>
      </c>
      <c r="F18" s="35">
        <v>666000000</v>
      </c>
      <c r="G18" s="34">
        <f t="shared" si="2"/>
        <v>192724405129</v>
      </c>
      <c r="H18" s="35">
        <v>115022000</v>
      </c>
      <c r="I18" s="35">
        <v>0</v>
      </c>
      <c r="J18" s="35">
        <v>0</v>
      </c>
      <c r="K18" s="35">
        <v>167316692339</v>
      </c>
      <c r="L18" s="35">
        <v>96744756022</v>
      </c>
      <c r="M18" s="35">
        <v>0</v>
      </c>
      <c r="N18" s="35">
        <v>295963232</v>
      </c>
      <c r="O18" s="35">
        <v>0</v>
      </c>
      <c r="P18" s="35">
        <v>295963232</v>
      </c>
      <c r="Q18" s="35">
        <v>24443021558</v>
      </c>
      <c r="R18" s="35">
        <v>553706000</v>
      </c>
      <c r="S18" s="35"/>
      <c r="T18" s="36">
        <f t="shared" si="3"/>
        <v>136.75671820400922</v>
      </c>
      <c r="U18" s="36" t="str">
        <f t="shared" si="1"/>
        <v/>
      </c>
      <c r="V18" s="36">
        <f t="shared" si="4"/>
        <v>119.29123431580149</v>
      </c>
      <c r="X18" s="37">
        <v>192724405129</v>
      </c>
      <c r="Y18" s="9">
        <f t="shared" si="5"/>
        <v>0</v>
      </c>
    </row>
    <row r="19" spans="1:25" s="37" customFormat="1" ht="18.75" customHeight="1">
      <c r="A19" s="32">
        <v>7</v>
      </c>
      <c r="B19" s="39" t="s">
        <v>34</v>
      </c>
      <c r="C19" s="35">
        <v>241740000000</v>
      </c>
      <c r="D19" s="35">
        <v>0</v>
      </c>
      <c r="E19" s="35">
        <v>240536500000</v>
      </c>
      <c r="F19" s="35">
        <v>1203500000</v>
      </c>
      <c r="G19" s="34">
        <f t="shared" si="2"/>
        <v>343647976012</v>
      </c>
      <c r="H19" s="35">
        <v>0</v>
      </c>
      <c r="I19" s="35">
        <v>0</v>
      </c>
      <c r="J19" s="35">
        <v>0</v>
      </c>
      <c r="K19" s="35">
        <v>323030024009</v>
      </c>
      <c r="L19" s="35">
        <v>177308112913</v>
      </c>
      <c r="M19" s="35">
        <v>0</v>
      </c>
      <c r="N19" s="35">
        <v>1035106190</v>
      </c>
      <c r="O19" s="35">
        <v>0</v>
      </c>
      <c r="P19" s="35">
        <v>1035106190</v>
      </c>
      <c r="Q19" s="35">
        <v>17473545173</v>
      </c>
      <c r="R19" s="35">
        <v>2109300640</v>
      </c>
      <c r="S19" s="35"/>
      <c r="T19" s="36">
        <f t="shared" si="3"/>
        <v>142.15602548688673</v>
      </c>
      <c r="U19" s="36" t="str">
        <f t="shared" si="1"/>
        <v/>
      </c>
      <c r="V19" s="36">
        <f t="shared" si="4"/>
        <v>134.295636632694</v>
      </c>
      <c r="X19" s="37">
        <v>343647976012</v>
      </c>
      <c r="Y19" s="9">
        <f t="shared" si="5"/>
        <v>0</v>
      </c>
    </row>
    <row r="20" spans="1:25" s="37" customFormat="1" ht="18.75" customHeight="1">
      <c r="A20" s="32">
        <v>8</v>
      </c>
      <c r="B20" s="39" t="s">
        <v>35</v>
      </c>
      <c r="C20" s="35">
        <v>126463000000</v>
      </c>
      <c r="D20" s="35">
        <v>0</v>
      </c>
      <c r="E20" s="35">
        <v>125801500000</v>
      </c>
      <c r="F20" s="35">
        <v>661500000</v>
      </c>
      <c r="G20" s="34">
        <f t="shared" si="2"/>
        <v>172847004946.99997</v>
      </c>
      <c r="H20" s="35">
        <v>0</v>
      </c>
      <c r="I20" s="35">
        <v>0</v>
      </c>
      <c r="J20" s="35">
        <v>0</v>
      </c>
      <c r="K20" s="35">
        <v>163092163933.99997</v>
      </c>
      <c r="L20" s="35">
        <v>94374364278</v>
      </c>
      <c r="M20" s="35">
        <v>0</v>
      </c>
      <c r="N20" s="35">
        <v>2329134450</v>
      </c>
      <c r="O20" s="35">
        <v>0</v>
      </c>
      <c r="P20" s="35">
        <v>2329134450</v>
      </c>
      <c r="Q20" s="35">
        <v>6528213563</v>
      </c>
      <c r="R20" s="35">
        <v>897493000</v>
      </c>
      <c r="S20" s="35"/>
      <c r="T20" s="36">
        <f t="shared" si="3"/>
        <v>136.67792551734496</v>
      </c>
      <c r="U20" s="36" t="str">
        <f t="shared" si="1"/>
        <v/>
      </c>
      <c r="V20" s="36">
        <f t="shared" si="4"/>
        <v>129.64246367014701</v>
      </c>
      <c r="X20" s="37">
        <v>172847004947</v>
      </c>
      <c r="Y20" s="9">
        <f t="shared" si="5"/>
        <v>0</v>
      </c>
    </row>
    <row r="21" spans="1:25" s="37" customFormat="1" ht="18.75" customHeight="1">
      <c r="A21" s="32">
        <v>9</v>
      </c>
      <c r="B21" s="39" t="s">
        <v>36</v>
      </c>
      <c r="C21" s="35">
        <v>94474000000</v>
      </c>
      <c r="D21" s="35">
        <v>0</v>
      </c>
      <c r="E21" s="35">
        <v>93998000000</v>
      </c>
      <c r="F21" s="35">
        <v>476000000</v>
      </c>
      <c r="G21" s="34">
        <f t="shared" si="2"/>
        <v>151785048294</v>
      </c>
      <c r="H21" s="35">
        <v>0</v>
      </c>
      <c r="I21" s="35">
        <v>0</v>
      </c>
      <c r="J21" s="35"/>
      <c r="K21" s="35">
        <v>128860662009</v>
      </c>
      <c r="L21" s="35">
        <v>65762221039</v>
      </c>
      <c r="M21" s="35">
        <v>0</v>
      </c>
      <c r="N21" s="35">
        <v>11353333654</v>
      </c>
      <c r="O21" s="35">
        <v>0</v>
      </c>
      <c r="P21" s="35">
        <v>11353333654</v>
      </c>
      <c r="Q21" s="35">
        <v>10853421631</v>
      </c>
      <c r="R21" s="35">
        <v>717631000</v>
      </c>
      <c r="S21" s="35"/>
      <c r="T21" s="36">
        <f t="shared" si="3"/>
        <v>160.66330238372461</v>
      </c>
      <c r="U21" s="36" t="str">
        <f t="shared" si="1"/>
        <v/>
      </c>
      <c r="V21" s="36">
        <f t="shared" si="4"/>
        <v>137.088727429307</v>
      </c>
      <c r="X21" s="37">
        <v>151785048294</v>
      </c>
      <c r="Y21" s="9">
        <f t="shared" si="5"/>
        <v>0</v>
      </c>
    </row>
    <row r="22" spans="1:25" s="37" customFormat="1" ht="18.75" customHeight="1">
      <c r="A22" s="32">
        <v>10</v>
      </c>
      <c r="B22" s="38" t="s">
        <v>37</v>
      </c>
      <c r="C22" s="35">
        <v>89350000000</v>
      </c>
      <c r="D22" s="35">
        <v>0</v>
      </c>
      <c r="E22" s="35">
        <v>88926000000</v>
      </c>
      <c r="F22" s="35">
        <v>424000000</v>
      </c>
      <c r="G22" s="34">
        <f t="shared" si="2"/>
        <v>139840213616</v>
      </c>
      <c r="H22" s="35">
        <v>0</v>
      </c>
      <c r="I22" s="35">
        <v>0</v>
      </c>
      <c r="J22" s="35">
        <v>0</v>
      </c>
      <c r="K22" s="35">
        <v>107546975023</v>
      </c>
      <c r="L22" s="35">
        <v>65053669877</v>
      </c>
      <c r="M22" s="35">
        <v>0</v>
      </c>
      <c r="N22" s="35">
        <v>2526121068</v>
      </c>
      <c r="O22" s="35">
        <v>365334068</v>
      </c>
      <c r="P22" s="35">
        <v>2160787000</v>
      </c>
      <c r="Q22" s="35">
        <v>28742167525</v>
      </c>
      <c r="R22" s="35">
        <v>1024950000</v>
      </c>
      <c r="S22" s="35"/>
      <c r="T22" s="36">
        <f t="shared" si="3"/>
        <v>156.50835323559039</v>
      </c>
      <c r="U22" s="36" t="str">
        <f t="shared" si="1"/>
        <v/>
      </c>
      <c r="V22" s="36">
        <f t="shared" si="4"/>
        <v>120.9398545116164</v>
      </c>
      <c r="X22" s="37">
        <v>139840213616</v>
      </c>
      <c r="Y22" s="9">
        <f t="shared" si="5"/>
        <v>0</v>
      </c>
    </row>
    <row r="23" spans="1:25" s="37" customFormat="1" ht="18.75" customHeight="1">
      <c r="A23" s="32">
        <v>11</v>
      </c>
      <c r="B23" s="39" t="s">
        <v>38</v>
      </c>
      <c r="C23" s="35">
        <v>125450000000</v>
      </c>
      <c r="D23" s="35">
        <v>0</v>
      </c>
      <c r="E23" s="35">
        <v>124846000000</v>
      </c>
      <c r="F23" s="35">
        <v>604000000</v>
      </c>
      <c r="G23" s="34">
        <f t="shared" si="2"/>
        <v>180539598877</v>
      </c>
      <c r="H23" s="35">
        <v>0</v>
      </c>
      <c r="I23" s="35">
        <v>0</v>
      </c>
      <c r="J23" s="35">
        <v>0</v>
      </c>
      <c r="K23" s="35">
        <v>148815431998</v>
      </c>
      <c r="L23" s="35">
        <v>91161317385</v>
      </c>
      <c r="M23" s="35">
        <v>0</v>
      </c>
      <c r="N23" s="35">
        <v>3550260070</v>
      </c>
      <c r="O23" s="35">
        <v>30800000</v>
      </c>
      <c r="P23" s="35">
        <v>3519460070</v>
      </c>
      <c r="Q23" s="35">
        <v>27194944537</v>
      </c>
      <c r="R23" s="35">
        <v>978962272</v>
      </c>
      <c r="S23" s="35"/>
      <c r="T23" s="36">
        <f t="shared" si="3"/>
        <v>143.91359017696291</v>
      </c>
      <c r="U23" s="36" t="str">
        <f t="shared" si="1"/>
        <v/>
      </c>
      <c r="V23" s="36">
        <f t="shared" si="4"/>
        <v>119.19919901158227</v>
      </c>
      <c r="X23" s="37">
        <v>180539598877</v>
      </c>
      <c r="Y23" s="9">
        <f t="shared" si="5"/>
        <v>0</v>
      </c>
    </row>
    <row r="24" spans="1:25" s="37" customFormat="1" ht="18.75" customHeight="1">
      <c r="A24" s="32">
        <v>12</v>
      </c>
      <c r="B24" s="38" t="s">
        <v>39</v>
      </c>
      <c r="C24" s="35">
        <v>239873000000</v>
      </c>
      <c r="D24" s="35">
        <v>0</v>
      </c>
      <c r="E24" s="35">
        <v>238969000000</v>
      </c>
      <c r="F24" s="35">
        <v>904000000</v>
      </c>
      <c r="G24" s="34">
        <f t="shared" si="2"/>
        <v>365044510444</v>
      </c>
      <c r="H24" s="35">
        <v>0</v>
      </c>
      <c r="I24" s="35">
        <v>0</v>
      </c>
      <c r="J24" s="35">
        <v>0</v>
      </c>
      <c r="K24" s="35">
        <v>317737967877</v>
      </c>
      <c r="L24" s="35">
        <v>185375216349.00003</v>
      </c>
      <c r="M24" s="35">
        <v>0</v>
      </c>
      <c r="N24" s="35">
        <v>4764909624</v>
      </c>
      <c r="O24" s="35">
        <v>484000000</v>
      </c>
      <c r="P24" s="35">
        <v>4280909624</v>
      </c>
      <c r="Q24" s="35">
        <v>40469833426</v>
      </c>
      <c r="R24" s="35">
        <v>2071799517</v>
      </c>
      <c r="S24" s="35"/>
      <c r="T24" s="36">
        <f t="shared" si="3"/>
        <v>152.18240920987355</v>
      </c>
      <c r="U24" s="36" t="str">
        <f t="shared" si="1"/>
        <v/>
      </c>
      <c r="V24" s="36">
        <f t="shared" si="4"/>
        <v>132.96200255137697</v>
      </c>
      <c r="X24" s="37">
        <v>365044510444</v>
      </c>
      <c r="Y24" s="9">
        <f t="shared" si="5"/>
        <v>0</v>
      </c>
    </row>
    <row r="25" spans="1:25" s="37" customFormat="1" ht="18.75" customHeight="1">
      <c r="A25" s="32">
        <v>13</v>
      </c>
      <c r="B25" s="38" t="s">
        <v>40</v>
      </c>
      <c r="C25" s="35">
        <v>97163735200</v>
      </c>
      <c r="D25" s="35">
        <v>0</v>
      </c>
      <c r="E25" s="35">
        <v>96744735200</v>
      </c>
      <c r="F25" s="35">
        <v>419000000</v>
      </c>
      <c r="G25" s="34">
        <f t="shared" si="2"/>
        <v>143771525521</v>
      </c>
      <c r="H25" s="35">
        <v>0</v>
      </c>
      <c r="I25" s="35">
        <v>0</v>
      </c>
      <c r="J25" s="35">
        <v>0</v>
      </c>
      <c r="K25" s="35">
        <v>115780413598</v>
      </c>
      <c r="L25" s="35">
        <v>72247530113</v>
      </c>
      <c r="M25" s="35">
        <v>0</v>
      </c>
      <c r="N25" s="35">
        <v>4894860708</v>
      </c>
      <c r="O25" s="35">
        <v>61600000</v>
      </c>
      <c r="P25" s="35">
        <v>4833260708</v>
      </c>
      <c r="Q25" s="35">
        <v>22342616215</v>
      </c>
      <c r="R25" s="35">
        <v>753635000</v>
      </c>
      <c r="S25" s="35"/>
      <c r="T25" s="36">
        <f t="shared" si="3"/>
        <v>147.96829828028265</v>
      </c>
      <c r="U25" s="36" t="str">
        <f t="shared" si="1"/>
        <v/>
      </c>
      <c r="V25" s="36">
        <f t="shared" si="4"/>
        <v>119.6761905013721</v>
      </c>
      <c r="X25" s="37">
        <v>143771525521</v>
      </c>
      <c r="Y25" s="9">
        <f t="shared" si="5"/>
        <v>0</v>
      </c>
    </row>
    <row r="26" spans="1:25" s="37" customFormat="1" ht="18.75" customHeight="1">
      <c r="A26" s="32">
        <v>14</v>
      </c>
      <c r="B26" s="38" t="s">
        <v>41</v>
      </c>
      <c r="C26" s="35">
        <v>123024629684</v>
      </c>
      <c r="D26" s="35">
        <v>0</v>
      </c>
      <c r="E26" s="35">
        <v>122435629684</v>
      </c>
      <c r="F26" s="35">
        <v>589000000</v>
      </c>
      <c r="G26" s="34">
        <f t="shared" si="2"/>
        <v>193196667502</v>
      </c>
      <c r="H26" s="35">
        <v>309979299.99999994</v>
      </c>
      <c r="I26" s="35">
        <v>0</v>
      </c>
      <c r="J26" s="35">
        <v>0</v>
      </c>
      <c r="K26" s="35">
        <v>158782764689</v>
      </c>
      <c r="L26" s="35">
        <v>89673974672</v>
      </c>
      <c r="M26" s="35">
        <v>0</v>
      </c>
      <c r="N26" s="35">
        <v>4321884360</v>
      </c>
      <c r="O26" s="35">
        <v>308000000</v>
      </c>
      <c r="P26" s="35">
        <v>4013884360</v>
      </c>
      <c r="Q26" s="35">
        <v>28682683605</v>
      </c>
      <c r="R26" s="35">
        <v>1099355548</v>
      </c>
      <c r="S26" s="35"/>
      <c r="T26" s="36">
        <f t="shared" si="3"/>
        <v>157.03901568185435</v>
      </c>
      <c r="U26" s="36" t="str">
        <f t="shared" si="1"/>
        <v/>
      </c>
      <c r="V26" s="36">
        <f t="shared" si="4"/>
        <v>129.68673016082823</v>
      </c>
      <c r="X26" s="37">
        <v>193196667502</v>
      </c>
      <c r="Y26" s="9">
        <f t="shared" si="5"/>
        <v>0</v>
      </c>
    </row>
    <row r="27" spans="1:25" s="37" customFormat="1" ht="18.75" customHeight="1">
      <c r="A27" s="32">
        <v>15</v>
      </c>
      <c r="B27" s="39" t="s">
        <v>42</v>
      </c>
      <c r="C27" s="35">
        <v>138560840000</v>
      </c>
      <c r="D27" s="35">
        <v>0</v>
      </c>
      <c r="E27" s="35">
        <v>137827840000</v>
      </c>
      <c r="F27" s="35">
        <v>733000000</v>
      </c>
      <c r="G27" s="34">
        <f t="shared" si="2"/>
        <v>197459633630</v>
      </c>
      <c r="H27" s="35">
        <v>977497000.00000012</v>
      </c>
      <c r="I27" s="35">
        <v>0</v>
      </c>
      <c r="J27" s="35">
        <v>0</v>
      </c>
      <c r="K27" s="35">
        <v>162878737574</v>
      </c>
      <c r="L27" s="35">
        <v>98078521873</v>
      </c>
      <c r="M27" s="35">
        <v>0</v>
      </c>
      <c r="N27" s="35">
        <v>3897013600</v>
      </c>
      <c r="O27" s="35">
        <v>74800000</v>
      </c>
      <c r="P27" s="35">
        <v>3822213600</v>
      </c>
      <c r="Q27" s="35">
        <v>28743885456</v>
      </c>
      <c r="R27" s="35">
        <v>962500000</v>
      </c>
      <c r="S27" s="35"/>
      <c r="T27" s="36">
        <f t="shared" si="3"/>
        <v>142.50753216421032</v>
      </c>
      <c r="U27" s="36" t="str">
        <f t="shared" si="1"/>
        <v/>
      </c>
      <c r="V27" s="36">
        <f t="shared" si="4"/>
        <v>118.1754989224238</v>
      </c>
      <c r="X27" s="37">
        <v>197459633630</v>
      </c>
      <c r="Y27" s="9">
        <f t="shared" si="5"/>
        <v>0</v>
      </c>
    </row>
    <row r="28" spans="1:25" s="37" customFormat="1" ht="18.75" customHeight="1">
      <c r="A28" s="32">
        <v>16</v>
      </c>
      <c r="B28" s="39" t="s">
        <v>43</v>
      </c>
      <c r="C28" s="35">
        <v>210037000000</v>
      </c>
      <c r="D28" s="35">
        <v>0</v>
      </c>
      <c r="E28" s="35">
        <v>209356000000</v>
      </c>
      <c r="F28" s="35">
        <v>681000000</v>
      </c>
      <c r="G28" s="34">
        <f t="shared" si="2"/>
        <v>360790407426</v>
      </c>
      <c r="H28" s="35">
        <v>1540780000</v>
      </c>
      <c r="I28" s="35">
        <v>0</v>
      </c>
      <c r="J28" s="35">
        <v>0</v>
      </c>
      <c r="K28" s="35">
        <v>288534242669</v>
      </c>
      <c r="L28" s="35">
        <v>163152139947.00003</v>
      </c>
      <c r="M28" s="35">
        <v>0</v>
      </c>
      <c r="N28" s="35">
        <v>30034756300</v>
      </c>
      <c r="O28" s="35">
        <v>0</v>
      </c>
      <c r="P28" s="35">
        <v>30034756300</v>
      </c>
      <c r="Q28" s="35">
        <v>39113925157</v>
      </c>
      <c r="R28" s="35">
        <v>1566703300</v>
      </c>
      <c r="S28" s="35"/>
      <c r="T28" s="36">
        <f t="shared" si="3"/>
        <v>171.77469085256408</v>
      </c>
      <c r="U28" s="36" t="str">
        <f t="shared" si="1"/>
        <v/>
      </c>
      <c r="V28" s="36">
        <f t="shared" si="4"/>
        <v>137.81990612592904</v>
      </c>
      <c r="X28" s="37">
        <v>360790407426</v>
      </c>
      <c r="Y28" s="9">
        <f t="shared" si="5"/>
        <v>0</v>
      </c>
    </row>
    <row r="29" spans="1:25" s="37" customFormat="1" ht="18.75" customHeight="1">
      <c r="A29" s="32">
        <v>17</v>
      </c>
      <c r="B29" s="39" t="s">
        <v>44</v>
      </c>
      <c r="C29" s="35">
        <v>172444000000</v>
      </c>
      <c r="D29" s="35">
        <v>0</v>
      </c>
      <c r="E29" s="35">
        <v>171818000000</v>
      </c>
      <c r="F29" s="35">
        <v>626000000</v>
      </c>
      <c r="G29" s="34">
        <f t="shared" si="2"/>
        <v>266513703716</v>
      </c>
      <c r="H29" s="35">
        <v>0</v>
      </c>
      <c r="I29" s="35">
        <v>0</v>
      </c>
      <c r="J29" s="35">
        <v>0</v>
      </c>
      <c r="K29" s="35">
        <v>200921855458</v>
      </c>
      <c r="L29" s="35">
        <v>140461025229</v>
      </c>
      <c r="M29" s="35">
        <v>0</v>
      </c>
      <c r="N29" s="35">
        <v>34650823400</v>
      </c>
      <c r="O29" s="35">
        <v>1539065000</v>
      </c>
      <c r="P29" s="35">
        <v>33111758400</v>
      </c>
      <c r="Q29" s="35">
        <v>29430161858</v>
      </c>
      <c r="R29" s="35">
        <v>1510863000</v>
      </c>
      <c r="S29" s="35"/>
      <c r="T29" s="36">
        <f t="shared" si="3"/>
        <v>154.55087084270835</v>
      </c>
      <c r="U29" s="36" t="str">
        <f t="shared" si="1"/>
        <v/>
      </c>
      <c r="V29" s="36">
        <f t="shared" si="4"/>
        <v>116.93876977848655</v>
      </c>
      <c r="X29" s="37">
        <v>266513703716</v>
      </c>
      <c r="Y29" s="9">
        <f t="shared" si="5"/>
        <v>0</v>
      </c>
    </row>
    <row r="30" spans="1:25" s="37" customFormat="1" ht="18.75" customHeight="1">
      <c r="A30" s="32">
        <v>18</v>
      </c>
      <c r="B30" s="39" t="s">
        <v>45</v>
      </c>
      <c r="C30" s="35">
        <v>71252000000</v>
      </c>
      <c r="D30" s="35">
        <v>0</v>
      </c>
      <c r="E30" s="35">
        <v>70856000000</v>
      </c>
      <c r="F30" s="35">
        <v>396000000</v>
      </c>
      <c r="G30" s="34">
        <f t="shared" si="2"/>
        <v>136061738676</v>
      </c>
      <c r="H30" s="35">
        <v>0</v>
      </c>
      <c r="I30" s="35">
        <v>0</v>
      </c>
      <c r="J30" s="35">
        <v>0</v>
      </c>
      <c r="K30" s="35">
        <v>95656210499</v>
      </c>
      <c r="L30" s="35">
        <v>49071438496</v>
      </c>
      <c r="M30" s="35">
        <v>103200000</v>
      </c>
      <c r="N30" s="35">
        <v>22636576000</v>
      </c>
      <c r="O30" s="35">
        <v>0</v>
      </c>
      <c r="P30" s="35">
        <v>22636576000</v>
      </c>
      <c r="Q30" s="35">
        <v>17056426177.000002</v>
      </c>
      <c r="R30" s="35">
        <v>712526000</v>
      </c>
      <c r="S30" s="35"/>
      <c r="T30" s="36">
        <f t="shared" si="3"/>
        <v>190.95848351765565</v>
      </c>
      <c r="U30" s="36" t="str">
        <f t="shared" si="1"/>
        <v/>
      </c>
      <c r="V30" s="36">
        <f t="shared" si="4"/>
        <v>135.0008616052275</v>
      </c>
      <c r="X30" s="37">
        <v>136061738676</v>
      </c>
      <c r="Y30" s="9">
        <f t="shared" si="5"/>
        <v>0</v>
      </c>
    </row>
    <row r="31" spans="1:25" s="37" customFormat="1" ht="18.75" customHeight="1">
      <c r="A31" s="32">
        <v>19</v>
      </c>
      <c r="B31" s="39" t="s">
        <v>46</v>
      </c>
      <c r="C31" s="35">
        <v>57166000000</v>
      </c>
      <c r="D31" s="35">
        <v>0</v>
      </c>
      <c r="E31" s="35">
        <v>56896000000</v>
      </c>
      <c r="F31" s="35">
        <v>270000000</v>
      </c>
      <c r="G31" s="34">
        <f t="shared" si="2"/>
        <v>99239645348.999985</v>
      </c>
      <c r="H31" s="35">
        <v>0</v>
      </c>
      <c r="I31" s="35">
        <v>0</v>
      </c>
      <c r="J31" s="35">
        <v>0</v>
      </c>
      <c r="K31" s="35">
        <v>71342862132.999985</v>
      </c>
      <c r="L31" s="35">
        <v>40358284260</v>
      </c>
      <c r="M31" s="35">
        <v>0</v>
      </c>
      <c r="N31" s="35">
        <v>14604682000</v>
      </c>
      <c r="O31" s="35">
        <v>3689718000</v>
      </c>
      <c r="P31" s="35">
        <v>10914964000</v>
      </c>
      <c r="Q31" s="35">
        <v>12862238216</v>
      </c>
      <c r="R31" s="35">
        <v>429863000</v>
      </c>
      <c r="S31" s="35"/>
      <c r="T31" s="36">
        <f t="shared" si="3"/>
        <v>173.59907173669663</v>
      </c>
      <c r="U31" s="36" t="str">
        <f t="shared" si="1"/>
        <v/>
      </c>
      <c r="V31" s="36">
        <f t="shared" si="4"/>
        <v>125.39170088055396</v>
      </c>
      <c r="X31" s="37">
        <v>99239645349</v>
      </c>
      <c r="Y31" s="9">
        <f t="shared" si="5"/>
        <v>0</v>
      </c>
    </row>
    <row r="32" spans="1:25" s="37" customFormat="1" ht="18.75" customHeight="1">
      <c r="A32" s="32">
        <v>20</v>
      </c>
      <c r="B32" s="38" t="s">
        <v>47</v>
      </c>
      <c r="C32" s="35">
        <v>56502000000</v>
      </c>
      <c r="D32" s="35">
        <v>0</v>
      </c>
      <c r="E32" s="35">
        <v>56226000000</v>
      </c>
      <c r="F32" s="35">
        <v>276000000</v>
      </c>
      <c r="G32" s="34">
        <f t="shared" si="2"/>
        <v>100889943058</v>
      </c>
      <c r="H32" s="35">
        <v>0</v>
      </c>
      <c r="I32" s="35">
        <v>0</v>
      </c>
      <c r="J32" s="35">
        <v>0</v>
      </c>
      <c r="K32" s="35">
        <v>70327568996</v>
      </c>
      <c r="L32" s="35">
        <v>38541817724</v>
      </c>
      <c r="M32" s="35">
        <v>0</v>
      </c>
      <c r="N32" s="35">
        <v>11369860200</v>
      </c>
      <c r="O32" s="35">
        <v>1513687000</v>
      </c>
      <c r="P32" s="35">
        <v>9856173200</v>
      </c>
      <c r="Q32" s="35">
        <v>18852935862</v>
      </c>
      <c r="R32" s="35">
        <v>339578000</v>
      </c>
      <c r="S32" s="35"/>
      <c r="T32" s="36">
        <f t="shared" si="3"/>
        <v>178.55995019291353</v>
      </c>
      <c r="U32" s="36" t="str">
        <f t="shared" si="1"/>
        <v/>
      </c>
      <c r="V32" s="36">
        <f t="shared" si="4"/>
        <v>125.08015685981574</v>
      </c>
      <c r="X32" s="37">
        <v>100889943058</v>
      </c>
      <c r="Y32" s="9">
        <f t="shared" si="5"/>
        <v>0</v>
      </c>
    </row>
    <row r="33" spans="1:25" s="37" customFormat="1" ht="18.75" customHeight="1">
      <c r="A33" s="32">
        <v>21</v>
      </c>
      <c r="B33" s="38" t="s">
        <v>48</v>
      </c>
      <c r="C33" s="35">
        <v>195294000000</v>
      </c>
      <c r="D33" s="35">
        <v>0</v>
      </c>
      <c r="E33" s="35">
        <v>194833000000</v>
      </c>
      <c r="F33" s="35">
        <v>461000000</v>
      </c>
      <c r="G33" s="34">
        <f t="shared" si="2"/>
        <v>317435850812.99994</v>
      </c>
      <c r="H33" s="35">
        <v>0</v>
      </c>
      <c r="I33" s="35">
        <v>0</v>
      </c>
      <c r="J33" s="35">
        <v>0</v>
      </c>
      <c r="K33" s="35">
        <v>270058497473.99997</v>
      </c>
      <c r="L33" s="35">
        <v>157740896778</v>
      </c>
      <c r="M33" s="35">
        <v>0</v>
      </c>
      <c r="N33" s="35">
        <v>8473598895.999999</v>
      </c>
      <c r="O33" s="35">
        <v>252679000</v>
      </c>
      <c r="P33" s="35">
        <v>8220919895.999999</v>
      </c>
      <c r="Q33" s="35">
        <v>38309039443</v>
      </c>
      <c r="R33" s="35">
        <v>594715000</v>
      </c>
      <c r="S33" s="35"/>
      <c r="T33" s="36">
        <f t="shared" si="3"/>
        <v>162.54255164674797</v>
      </c>
      <c r="U33" s="36" t="str">
        <f t="shared" si="1"/>
        <v/>
      </c>
      <c r="V33" s="36">
        <f t="shared" si="4"/>
        <v>138.61024440110245</v>
      </c>
      <c r="X33" s="37">
        <v>317435850813</v>
      </c>
      <c r="Y33" s="9">
        <f t="shared" si="5"/>
        <v>0</v>
      </c>
    </row>
    <row r="34" spans="1:25" s="37" customFormat="1" ht="18.75" customHeight="1">
      <c r="A34" s="32">
        <v>22</v>
      </c>
      <c r="B34" s="38" t="s">
        <v>49</v>
      </c>
      <c r="C34" s="35">
        <v>209575512000</v>
      </c>
      <c r="D34" s="35">
        <v>0</v>
      </c>
      <c r="E34" s="35">
        <v>209049512000</v>
      </c>
      <c r="F34" s="35">
        <v>526000000</v>
      </c>
      <c r="G34" s="34">
        <f t="shared" si="2"/>
        <v>303315820102</v>
      </c>
      <c r="H34" s="35">
        <v>0</v>
      </c>
      <c r="I34" s="35">
        <v>0</v>
      </c>
      <c r="J34" s="35">
        <v>0</v>
      </c>
      <c r="K34" s="35">
        <v>262576387233.00003</v>
      </c>
      <c r="L34" s="35">
        <v>173619216532</v>
      </c>
      <c r="M34" s="35">
        <v>0</v>
      </c>
      <c r="N34" s="35">
        <v>13151627490</v>
      </c>
      <c r="O34" s="35">
        <v>0</v>
      </c>
      <c r="P34" s="35">
        <v>13151627490</v>
      </c>
      <c r="Q34" s="35">
        <v>26993138379</v>
      </c>
      <c r="R34" s="35">
        <v>594667000</v>
      </c>
      <c r="S34" s="35"/>
      <c r="T34" s="36">
        <f t="shared" si="3"/>
        <v>144.72865517895048</v>
      </c>
      <c r="U34" s="36" t="str">
        <f t="shared" si="1"/>
        <v/>
      </c>
      <c r="V34" s="36">
        <f t="shared" si="4"/>
        <v>125.60487930390387</v>
      </c>
      <c r="X34" s="37">
        <v>303315820102</v>
      </c>
      <c r="Y34" s="9">
        <f t="shared" si="5"/>
        <v>0</v>
      </c>
    </row>
    <row r="35" spans="1:25" s="37" customFormat="1" ht="18.75" customHeight="1">
      <c r="A35" s="32">
        <v>23</v>
      </c>
      <c r="B35" s="38" t="s">
        <v>50</v>
      </c>
      <c r="C35" s="35">
        <v>52161136000</v>
      </c>
      <c r="D35" s="35">
        <v>0</v>
      </c>
      <c r="E35" s="35">
        <v>51968136000</v>
      </c>
      <c r="F35" s="35">
        <v>193000000</v>
      </c>
      <c r="G35" s="34">
        <f t="shared" si="2"/>
        <v>108451872240.00002</v>
      </c>
      <c r="H35" s="35">
        <v>0</v>
      </c>
      <c r="I35" s="35">
        <v>1404885000</v>
      </c>
      <c r="J35" s="35">
        <v>0</v>
      </c>
      <c r="K35" s="35">
        <v>76989551717.000015</v>
      </c>
      <c r="L35" s="35">
        <v>38858899178</v>
      </c>
      <c r="M35" s="35">
        <v>0</v>
      </c>
      <c r="N35" s="35">
        <v>13478386203</v>
      </c>
      <c r="O35" s="35">
        <v>3930164000</v>
      </c>
      <c r="P35" s="35">
        <v>9548222203</v>
      </c>
      <c r="Q35" s="35">
        <v>17666043320</v>
      </c>
      <c r="R35" s="35">
        <v>317891000</v>
      </c>
      <c r="S35" s="35"/>
      <c r="T35" s="36">
        <f t="shared" si="3"/>
        <v>207.91700594864349</v>
      </c>
      <c r="U35" s="36" t="str">
        <f t="shared" si="1"/>
        <v/>
      </c>
      <c r="V35" s="36">
        <f t="shared" si="4"/>
        <v>148.1476105223401</v>
      </c>
      <c r="X35" s="37">
        <v>108451872240</v>
      </c>
      <c r="Y35" s="9">
        <f t="shared" si="5"/>
        <v>0</v>
      </c>
    </row>
    <row r="36" spans="1:25" s="37" customFormat="1" ht="18.75" customHeight="1">
      <c r="A36" s="32">
        <v>24</v>
      </c>
      <c r="B36" s="40" t="s">
        <v>51</v>
      </c>
      <c r="C36" s="35">
        <v>133745000000</v>
      </c>
      <c r="D36" s="35">
        <v>0</v>
      </c>
      <c r="E36" s="35">
        <v>133078000000</v>
      </c>
      <c r="F36" s="35">
        <v>667000000</v>
      </c>
      <c r="G36" s="34">
        <f t="shared" si="2"/>
        <v>191110823742.00003</v>
      </c>
      <c r="H36" s="35">
        <v>0</v>
      </c>
      <c r="I36" s="35">
        <v>0</v>
      </c>
      <c r="J36" s="35">
        <v>0</v>
      </c>
      <c r="K36" s="35">
        <v>166168599948.00003</v>
      </c>
      <c r="L36" s="35">
        <v>96388826935</v>
      </c>
      <c r="M36" s="35">
        <v>70540000</v>
      </c>
      <c r="N36" s="35">
        <v>3017363100</v>
      </c>
      <c r="O36" s="35">
        <v>0</v>
      </c>
      <c r="P36" s="35">
        <v>3017363100</v>
      </c>
      <c r="Q36" s="35">
        <v>21248141694</v>
      </c>
      <c r="R36" s="35">
        <v>676719000</v>
      </c>
      <c r="S36" s="35"/>
      <c r="T36" s="36">
        <f t="shared" si="3"/>
        <v>142.89193894500733</v>
      </c>
      <c r="U36" s="36" t="str">
        <f t="shared" si="1"/>
        <v/>
      </c>
      <c r="V36" s="36">
        <f t="shared" si="4"/>
        <v>124.8655675228062</v>
      </c>
      <c r="X36" s="37">
        <v>191110823742</v>
      </c>
      <c r="Y36" s="9">
        <f t="shared" si="5"/>
        <v>0</v>
      </c>
    </row>
    <row r="37" spans="1:25" s="37" customFormat="1" ht="18.75" customHeight="1">
      <c r="A37" s="32">
        <v>25</v>
      </c>
      <c r="B37" s="40" t="s">
        <v>52</v>
      </c>
      <c r="C37" s="35">
        <v>136172000000</v>
      </c>
      <c r="D37" s="35">
        <v>0</v>
      </c>
      <c r="E37" s="35">
        <v>135564000000</v>
      </c>
      <c r="F37" s="35">
        <v>608000000</v>
      </c>
      <c r="G37" s="34">
        <f t="shared" si="2"/>
        <v>218934336957</v>
      </c>
      <c r="H37" s="35">
        <v>0</v>
      </c>
      <c r="I37" s="35">
        <v>0</v>
      </c>
      <c r="J37" s="35">
        <v>0</v>
      </c>
      <c r="K37" s="35">
        <v>182592852159</v>
      </c>
      <c r="L37" s="35">
        <v>103841465385</v>
      </c>
      <c r="M37" s="35">
        <v>0</v>
      </c>
      <c r="N37" s="35">
        <v>11383808356</v>
      </c>
      <c r="O37" s="35">
        <v>0</v>
      </c>
      <c r="P37" s="35">
        <v>11383808356</v>
      </c>
      <c r="Q37" s="35">
        <v>24784217442</v>
      </c>
      <c r="R37" s="35">
        <v>173459000</v>
      </c>
      <c r="S37" s="35"/>
      <c r="T37" s="36">
        <f t="shared" si="3"/>
        <v>160.77779349425728</v>
      </c>
      <c r="U37" s="36" t="str">
        <f t="shared" si="1"/>
        <v/>
      </c>
      <c r="V37" s="36">
        <f t="shared" si="4"/>
        <v>134.69125443259273</v>
      </c>
      <c r="X37" s="37">
        <v>218934336957</v>
      </c>
      <c r="Y37" s="9">
        <f t="shared" si="5"/>
        <v>0</v>
      </c>
    </row>
    <row r="38" spans="1:25" s="37" customFormat="1" ht="18.75" customHeight="1">
      <c r="A38" s="32">
        <v>26</v>
      </c>
      <c r="B38" s="40" t="s">
        <v>53</v>
      </c>
      <c r="C38" s="35">
        <v>84102000000</v>
      </c>
      <c r="D38" s="35">
        <v>0</v>
      </c>
      <c r="E38" s="35">
        <v>83627000000</v>
      </c>
      <c r="F38" s="35">
        <v>475000000</v>
      </c>
      <c r="G38" s="34">
        <f t="shared" si="2"/>
        <v>142800840507</v>
      </c>
      <c r="H38" s="35">
        <v>0</v>
      </c>
      <c r="I38" s="35">
        <v>0</v>
      </c>
      <c r="J38" s="35">
        <v>0</v>
      </c>
      <c r="K38" s="35">
        <v>110163097690.00002</v>
      </c>
      <c r="L38" s="35">
        <v>60214572168</v>
      </c>
      <c r="M38" s="35">
        <v>0</v>
      </c>
      <c r="N38" s="35">
        <v>7826192000</v>
      </c>
      <c r="O38" s="35">
        <v>0</v>
      </c>
      <c r="P38" s="35">
        <v>7826192000</v>
      </c>
      <c r="Q38" s="35">
        <v>24811550817</v>
      </c>
      <c r="R38" s="35">
        <v>0</v>
      </c>
      <c r="S38" s="35"/>
      <c r="T38" s="36">
        <f t="shared" si="3"/>
        <v>169.79482117785548</v>
      </c>
      <c r="U38" s="36" t="str">
        <f t="shared" si="1"/>
        <v/>
      </c>
      <c r="V38" s="36">
        <f t="shared" si="4"/>
        <v>131.73149543807622</v>
      </c>
      <c r="X38" s="37">
        <v>142800840507</v>
      </c>
      <c r="Y38" s="9">
        <f t="shared" si="5"/>
        <v>0</v>
      </c>
    </row>
    <row r="39" spans="1:25" s="37" customFormat="1" ht="18.75" customHeight="1">
      <c r="A39" s="32">
        <v>27</v>
      </c>
      <c r="B39" s="40" t="s">
        <v>54</v>
      </c>
      <c r="C39" s="35">
        <v>184334000000</v>
      </c>
      <c r="D39" s="35">
        <v>0</v>
      </c>
      <c r="E39" s="35">
        <v>183839000000</v>
      </c>
      <c r="F39" s="35">
        <v>495000000</v>
      </c>
      <c r="G39" s="34">
        <f t="shared" si="2"/>
        <v>305440212401</v>
      </c>
      <c r="H39" s="35">
        <v>0</v>
      </c>
      <c r="I39" s="35">
        <v>0</v>
      </c>
      <c r="J39" s="35">
        <v>0</v>
      </c>
      <c r="K39" s="35">
        <v>264785017818</v>
      </c>
      <c r="L39" s="35">
        <v>141930012013</v>
      </c>
      <c r="M39" s="35">
        <v>71980000</v>
      </c>
      <c r="N39" s="35">
        <v>14616880678</v>
      </c>
      <c r="O39" s="35">
        <v>0</v>
      </c>
      <c r="P39" s="35">
        <v>14616880678</v>
      </c>
      <c r="Q39" s="35">
        <v>26018263905</v>
      </c>
      <c r="R39" s="35">
        <v>20050000</v>
      </c>
      <c r="S39" s="35"/>
      <c r="T39" s="36">
        <f t="shared" si="3"/>
        <v>165.6993351204878</v>
      </c>
      <c r="U39" s="36" t="str">
        <f t="shared" si="1"/>
        <v/>
      </c>
      <c r="V39" s="36">
        <f t="shared" si="4"/>
        <v>144.03092805008731</v>
      </c>
      <c r="X39" s="37">
        <v>305440212401</v>
      </c>
      <c r="Y39" s="9">
        <f t="shared" si="5"/>
        <v>0</v>
      </c>
    </row>
    <row r="40" spans="1:25" s="37" customFormat="1" ht="18.75" customHeight="1">
      <c r="A40" s="32">
        <v>28</v>
      </c>
      <c r="B40" s="41" t="s">
        <v>55</v>
      </c>
      <c r="C40" s="35">
        <v>194061000000</v>
      </c>
      <c r="D40" s="35">
        <v>0</v>
      </c>
      <c r="E40" s="35">
        <v>193510000000</v>
      </c>
      <c r="F40" s="35">
        <v>551000000</v>
      </c>
      <c r="G40" s="34">
        <f t="shared" si="2"/>
        <v>271805266883</v>
      </c>
      <c r="H40" s="35">
        <v>0</v>
      </c>
      <c r="I40" s="35">
        <v>0</v>
      </c>
      <c r="J40" s="35">
        <v>0</v>
      </c>
      <c r="K40" s="35">
        <v>242982112370</v>
      </c>
      <c r="L40" s="35">
        <v>158863799322</v>
      </c>
      <c r="M40" s="35">
        <v>30000000</v>
      </c>
      <c r="N40" s="35">
        <v>6520084380</v>
      </c>
      <c r="O40" s="35">
        <v>0</v>
      </c>
      <c r="P40" s="35">
        <v>6520084380</v>
      </c>
      <c r="Q40" s="35">
        <v>22220666133</v>
      </c>
      <c r="R40" s="35">
        <v>82404000</v>
      </c>
      <c r="S40" s="35"/>
      <c r="T40" s="36">
        <f t="shared" si="3"/>
        <v>140.0617676313118</v>
      </c>
      <c r="U40" s="36" t="str">
        <f t="shared" si="1"/>
        <v/>
      </c>
      <c r="V40" s="36">
        <f t="shared" si="4"/>
        <v>125.56566191411295</v>
      </c>
      <c r="X40" s="37">
        <v>271805266883</v>
      </c>
      <c r="Y40" s="9">
        <f t="shared" si="5"/>
        <v>0</v>
      </c>
    </row>
    <row r="41" spans="1:25" s="37" customFormat="1" ht="18.75" customHeight="1">
      <c r="A41" s="32">
        <v>29</v>
      </c>
      <c r="B41" s="40" t="s">
        <v>56</v>
      </c>
      <c r="C41" s="35">
        <v>121879000000</v>
      </c>
      <c r="D41" s="35">
        <v>0</v>
      </c>
      <c r="E41" s="35">
        <v>121404000000</v>
      </c>
      <c r="F41" s="35">
        <v>475000000</v>
      </c>
      <c r="G41" s="34">
        <f t="shared" si="2"/>
        <v>190731587320</v>
      </c>
      <c r="H41" s="35">
        <v>0</v>
      </c>
      <c r="I41" s="35">
        <v>0</v>
      </c>
      <c r="J41" s="35">
        <v>0</v>
      </c>
      <c r="K41" s="35">
        <v>163948803470</v>
      </c>
      <c r="L41" s="35">
        <v>91718659529</v>
      </c>
      <c r="M41" s="35">
        <v>19800000</v>
      </c>
      <c r="N41" s="35">
        <v>6513522000</v>
      </c>
      <c r="O41" s="35">
        <v>0</v>
      </c>
      <c r="P41" s="35">
        <v>6513522000</v>
      </c>
      <c r="Q41" s="35">
        <v>20227924850</v>
      </c>
      <c r="R41" s="35">
        <v>41337000</v>
      </c>
      <c r="S41" s="35"/>
      <c r="T41" s="36">
        <f t="shared" si="3"/>
        <v>156.49257650620697</v>
      </c>
      <c r="U41" s="36" t="str">
        <f t="shared" si="1"/>
        <v/>
      </c>
      <c r="V41" s="36">
        <f t="shared" si="4"/>
        <v>135.04398822938288</v>
      </c>
      <c r="X41" s="37">
        <v>190731587320</v>
      </c>
      <c r="Y41" s="9">
        <f t="shared" si="5"/>
        <v>0</v>
      </c>
    </row>
    <row r="42" spans="1:25" s="37" customFormat="1" ht="18.75" customHeight="1">
      <c r="A42" s="32">
        <v>30</v>
      </c>
      <c r="B42" s="40" t="s">
        <v>57</v>
      </c>
      <c r="C42" s="35">
        <v>153948000000</v>
      </c>
      <c r="D42" s="35">
        <v>0</v>
      </c>
      <c r="E42" s="35">
        <v>153448000000</v>
      </c>
      <c r="F42" s="35">
        <v>500000000</v>
      </c>
      <c r="G42" s="34">
        <f t="shared" si="2"/>
        <v>221905941412</v>
      </c>
      <c r="H42" s="35">
        <v>0</v>
      </c>
      <c r="I42" s="35">
        <v>0</v>
      </c>
      <c r="J42" s="35">
        <v>0</v>
      </c>
      <c r="K42" s="35">
        <v>193742203858</v>
      </c>
      <c r="L42" s="35">
        <v>123760713168</v>
      </c>
      <c r="M42" s="35">
        <v>0</v>
      </c>
      <c r="N42" s="35">
        <v>13797468480</v>
      </c>
      <c r="O42" s="35">
        <v>0</v>
      </c>
      <c r="P42" s="35">
        <v>13797468480</v>
      </c>
      <c r="Q42" s="35">
        <v>14347019074</v>
      </c>
      <c r="R42" s="35">
        <v>19250000</v>
      </c>
      <c r="S42" s="35"/>
      <c r="T42" s="36">
        <f t="shared" si="3"/>
        <v>144.14343896120766</v>
      </c>
      <c r="U42" s="36" t="str">
        <f t="shared" si="1"/>
        <v/>
      </c>
      <c r="V42" s="36">
        <f t="shared" si="4"/>
        <v>126.25919129477086</v>
      </c>
      <c r="X42" s="37">
        <v>221905941412</v>
      </c>
      <c r="Y42" s="9">
        <f t="shared" si="5"/>
        <v>0</v>
      </c>
    </row>
    <row r="43" spans="1:25" s="37" customFormat="1" ht="18.75" customHeight="1">
      <c r="A43" s="32">
        <v>31</v>
      </c>
      <c r="B43" s="40" t="s">
        <v>58</v>
      </c>
      <c r="C43" s="35">
        <v>126621000000</v>
      </c>
      <c r="D43" s="35">
        <v>0</v>
      </c>
      <c r="E43" s="35">
        <v>125955000000</v>
      </c>
      <c r="F43" s="35">
        <v>666000000</v>
      </c>
      <c r="G43" s="34">
        <f t="shared" si="2"/>
        <v>193889571049</v>
      </c>
      <c r="H43" s="35">
        <v>2873893000</v>
      </c>
      <c r="I43" s="35">
        <v>0</v>
      </c>
      <c r="J43" s="35">
        <v>0</v>
      </c>
      <c r="K43" s="35">
        <v>156286880664</v>
      </c>
      <c r="L43" s="35">
        <v>89427281693</v>
      </c>
      <c r="M43" s="35">
        <v>0</v>
      </c>
      <c r="N43" s="35">
        <v>6146515200</v>
      </c>
      <c r="O43" s="35">
        <v>0</v>
      </c>
      <c r="P43" s="35">
        <v>6146515200</v>
      </c>
      <c r="Q43" s="35">
        <v>27897042185</v>
      </c>
      <c r="R43" s="35">
        <v>685240000</v>
      </c>
      <c r="S43" s="35"/>
      <c r="T43" s="36">
        <f t="shared" si="3"/>
        <v>153.1259199098096</v>
      </c>
      <c r="U43" s="36" t="str">
        <f t="shared" si="1"/>
        <v/>
      </c>
      <c r="V43" s="36">
        <f t="shared" si="4"/>
        <v>124.08152170537096</v>
      </c>
      <c r="X43" s="37">
        <v>193889571049</v>
      </c>
      <c r="Y43" s="9">
        <f t="shared" si="5"/>
        <v>0</v>
      </c>
    </row>
    <row r="44" spans="1:25" s="37" customFormat="1" ht="18.75" customHeight="1">
      <c r="A44" s="32">
        <v>32</v>
      </c>
      <c r="B44" s="40" t="s">
        <v>59</v>
      </c>
      <c r="C44" s="35">
        <v>224198000000</v>
      </c>
      <c r="D44" s="35">
        <v>0</v>
      </c>
      <c r="E44" s="35">
        <v>223495000000</v>
      </c>
      <c r="F44" s="35">
        <v>703000000</v>
      </c>
      <c r="G44" s="34">
        <f t="shared" si="2"/>
        <v>324981224673</v>
      </c>
      <c r="H44" s="35">
        <v>0</v>
      </c>
      <c r="I44" s="35">
        <v>0</v>
      </c>
      <c r="J44" s="35">
        <v>0</v>
      </c>
      <c r="K44" s="35">
        <v>291152637888</v>
      </c>
      <c r="L44" s="35">
        <v>177891838316</v>
      </c>
      <c r="M44" s="35">
        <v>0</v>
      </c>
      <c r="N44" s="35">
        <v>7869696000</v>
      </c>
      <c r="O44" s="35">
        <v>0</v>
      </c>
      <c r="P44" s="35">
        <v>7869696000</v>
      </c>
      <c r="Q44" s="35">
        <v>25918890785</v>
      </c>
      <c r="R44" s="35">
        <v>40000000</v>
      </c>
      <c r="S44" s="35"/>
      <c r="T44" s="36">
        <f t="shared" si="3"/>
        <v>144.95277597168575</v>
      </c>
      <c r="U44" s="36" t="str">
        <f t="shared" si="1"/>
        <v/>
      </c>
      <c r="V44" s="36">
        <f t="shared" si="4"/>
        <v>130.27255101366922</v>
      </c>
      <c r="X44" s="37">
        <v>324981224673</v>
      </c>
      <c r="Y44" s="9">
        <f t="shared" si="5"/>
        <v>0</v>
      </c>
    </row>
    <row r="45" spans="1:25" s="37" customFormat="1" ht="18.75" customHeight="1">
      <c r="A45" s="32">
        <v>33</v>
      </c>
      <c r="B45" s="40" t="s">
        <v>60</v>
      </c>
      <c r="C45" s="35">
        <v>125626000000</v>
      </c>
      <c r="D45" s="35">
        <v>0</v>
      </c>
      <c r="E45" s="35">
        <v>124978000000</v>
      </c>
      <c r="F45" s="35">
        <v>648000000</v>
      </c>
      <c r="G45" s="34">
        <f t="shared" si="2"/>
        <v>173029553915</v>
      </c>
      <c r="H45" s="35">
        <v>0</v>
      </c>
      <c r="I45" s="35">
        <v>0</v>
      </c>
      <c r="J45" s="35">
        <v>0</v>
      </c>
      <c r="K45" s="35">
        <v>148574263422</v>
      </c>
      <c r="L45" s="35">
        <v>90234119478</v>
      </c>
      <c r="M45" s="35">
        <v>0</v>
      </c>
      <c r="N45" s="35">
        <v>4347415500</v>
      </c>
      <c r="O45" s="35">
        <v>0</v>
      </c>
      <c r="P45" s="35">
        <v>4347415500</v>
      </c>
      <c r="Q45" s="35">
        <v>19556154993</v>
      </c>
      <c r="R45" s="35">
        <v>551720000</v>
      </c>
      <c r="S45" s="35"/>
      <c r="T45" s="36">
        <f t="shared" si="3"/>
        <v>137.7338719015172</v>
      </c>
      <c r="U45" s="36" t="str">
        <f t="shared" si="1"/>
        <v/>
      </c>
      <c r="V45" s="36">
        <f t="shared" si="4"/>
        <v>118.88033367632704</v>
      </c>
      <c r="X45" s="37">
        <v>173029553915</v>
      </c>
      <c r="Y45" s="9">
        <f t="shared" si="5"/>
        <v>0</v>
      </c>
    </row>
    <row r="46" spans="1:25" s="37" customFormat="1" ht="18.75" customHeight="1">
      <c r="A46" s="32">
        <v>34</v>
      </c>
      <c r="B46" s="40" t="s">
        <v>61</v>
      </c>
      <c r="C46" s="35">
        <v>54052000000</v>
      </c>
      <c r="D46" s="35">
        <v>0</v>
      </c>
      <c r="E46" s="35">
        <v>53773000000</v>
      </c>
      <c r="F46" s="35">
        <v>279000000</v>
      </c>
      <c r="G46" s="34">
        <f t="shared" si="2"/>
        <v>85197478677</v>
      </c>
      <c r="H46" s="35">
        <v>0</v>
      </c>
      <c r="I46" s="35">
        <v>0</v>
      </c>
      <c r="J46" s="35">
        <v>0</v>
      </c>
      <c r="K46" s="35">
        <v>71360658576</v>
      </c>
      <c r="L46" s="35">
        <v>40096714432</v>
      </c>
      <c r="M46" s="35">
        <v>0</v>
      </c>
      <c r="N46" s="35">
        <v>2930844000</v>
      </c>
      <c r="O46" s="35">
        <v>240284000</v>
      </c>
      <c r="P46" s="35">
        <v>2690560000</v>
      </c>
      <c r="Q46" s="35">
        <v>10614976101</v>
      </c>
      <c r="R46" s="35">
        <v>291000000</v>
      </c>
      <c r="S46" s="35"/>
      <c r="T46" s="36">
        <f t="shared" si="3"/>
        <v>157.62132516280619</v>
      </c>
      <c r="U46" s="36" t="str">
        <f t="shared" si="1"/>
        <v/>
      </c>
      <c r="V46" s="36">
        <f t="shared" si="4"/>
        <v>132.70722960593605</v>
      </c>
      <c r="X46" s="37">
        <v>85197478677</v>
      </c>
      <c r="Y46" s="9">
        <f t="shared" si="5"/>
        <v>0</v>
      </c>
    </row>
    <row r="47" spans="1:25" s="37" customFormat="1" ht="18.75" customHeight="1">
      <c r="A47" s="32">
        <v>35</v>
      </c>
      <c r="B47" s="40" t="s">
        <v>62</v>
      </c>
      <c r="C47" s="35">
        <v>125283000000</v>
      </c>
      <c r="D47" s="35">
        <v>0</v>
      </c>
      <c r="E47" s="35">
        <v>124762000000</v>
      </c>
      <c r="F47" s="35">
        <v>521000000</v>
      </c>
      <c r="G47" s="34">
        <f t="shared" si="2"/>
        <v>177844645086</v>
      </c>
      <c r="H47" s="35">
        <v>0</v>
      </c>
      <c r="I47" s="35">
        <v>0</v>
      </c>
      <c r="J47" s="35">
        <v>0</v>
      </c>
      <c r="K47" s="35">
        <v>151228321859</v>
      </c>
      <c r="L47" s="35">
        <v>94036325398</v>
      </c>
      <c r="M47" s="35">
        <v>0</v>
      </c>
      <c r="N47" s="35">
        <v>6625580794</v>
      </c>
      <c r="O47" s="35">
        <v>1205983794</v>
      </c>
      <c r="P47" s="35">
        <v>5419597000</v>
      </c>
      <c r="Q47" s="35">
        <v>19374062433</v>
      </c>
      <c r="R47" s="35">
        <v>616680000</v>
      </c>
      <c r="S47" s="35"/>
      <c r="T47" s="36">
        <f t="shared" si="3"/>
        <v>141.9543314623692</v>
      </c>
      <c r="U47" s="36" t="str">
        <f t="shared" si="1"/>
        <v/>
      </c>
      <c r="V47" s="36">
        <f t="shared" si="4"/>
        <v>121.21344789198633</v>
      </c>
      <c r="X47" s="37">
        <v>177844645086</v>
      </c>
      <c r="Y47" s="9">
        <f t="shared" si="5"/>
        <v>0</v>
      </c>
    </row>
    <row r="48" spans="1:25" s="37" customFormat="1" ht="18.75" customHeight="1">
      <c r="A48" s="32">
        <v>36</v>
      </c>
      <c r="B48" s="40" t="s">
        <v>63</v>
      </c>
      <c r="C48" s="35">
        <v>263328000000</v>
      </c>
      <c r="D48" s="35">
        <v>0</v>
      </c>
      <c r="E48" s="35">
        <v>262310000000</v>
      </c>
      <c r="F48" s="35">
        <v>1018000000</v>
      </c>
      <c r="G48" s="34">
        <f t="shared" si="2"/>
        <v>391511503647.00006</v>
      </c>
      <c r="H48" s="35">
        <v>0</v>
      </c>
      <c r="I48" s="35">
        <v>0</v>
      </c>
      <c r="J48" s="35">
        <v>0</v>
      </c>
      <c r="K48" s="35">
        <v>347577601299.00006</v>
      </c>
      <c r="L48" s="35">
        <v>194696877558</v>
      </c>
      <c r="M48" s="35">
        <v>0</v>
      </c>
      <c r="N48" s="35">
        <v>7023630854</v>
      </c>
      <c r="O48" s="35">
        <v>0</v>
      </c>
      <c r="P48" s="35">
        <v>7023630854</v>
      </c>
      <c r="Q48" s="35">
        <v>34635026711</v>
      </c>
      <c r="R48" s="35">
        <v>2275244783</v>
      </c>
      <c r="S48" s="35"/>
      <c r="T48" s="36">
        <f t="shared" si="3"/>
        <v>148.67826575487609</v>
      </c>
      <c r="U48" s="36" t="str">
        <f t="shared" si="1"/>
        <v/>
      </c>
      <c r="V48" s="36">
        <f t="shared" si="4"/>
        <v>132.50642419236783</v>
      </c>
      <c r="X48" s="37">
        <v>391511503647</v>
      </c>
      <c r="Y48" s="9">
        <f t="shared" si="5"/>
        <v>0</v>
      </c>
    </row>
    <row r="49" spans="1:25" s="37" customFormat="1" ht="18.75" customHeight="1">
      <c r="A49" s="32">
        <v>37</v>
      </c>
      <c r="B49" s="40" t="s">
        <v>64</v>
      </c>
      <c r="C49" s="35">
        <v>194390000000</v>
      </c>
      <c r="D49" s="35">
        <v>0</v>
      </c>
      <c r="E49" s="35">
        <v>193597000000</v>
      </c>
      <c r="F49" s="35">
        <v>793000000</v>
      </c>
      <c r="G49" s="34">
        <f t="shared" si="2"/>
        <v>272301357152</v>
      </c>
      <c r="H49" s="35">
        <v>0</v>
      </c>
      <c r="I49" s="35">
        <v>0</v>
      </c>
      <c r="J49" s="35">
        <v>0</v>
      </c>
      <c r="K49" s="35">
        <v>229237537808</v>
      </c>
      <c r="L49" s="35">
        <v>150663805397</v>
      </c>
      <c r="M49" s="35">
        <v>0</v>
      </c>
      <c r="N49" s="35">
        <v>7124161257</v>
      </c>
      <c r="O49" s="35">
        <v>0</v>
      </c>
      <c r="P49" s="35">
        <v>7124161257</v>
      </c>
      <c r="Q49" s="35">
        <v>34097618586.999996</v>
      </c>
      <c r="R49" s="35">
        <v>1842039500</v>
      </c>
      <c r="S49" s="35"/>
      <c r="T49" s="36">
        <f t="shared" si="3"/>
        <v>140.07992034158136</v>
      </c>
      <c r="U49" s="36" t="str">
        <f t="shared" si="1"/>
        <v/>
      </c>
      <c r="V49" s="36">
        <f t="shared" si="4"/>
        <v>118.40965397604302</v>
      </c>
      <c r="X49" s="37">
        <v>272301357152</v>
      </c>
      <c r="Y49" s="9">
        <f t="shared" si="5"/>
        <v>0</v>
      </c>
    </row>
    <row r="50" spans="1:25" s="37" customFormat="1" ht="18.75" customHeight="1">
      <c r="A50" s="32">
        <v>38</v>
      </c>
      <c r="B50" s="40" t="s">
        <v>65</v>
      </c>
      <c r="C50" s="35">
        <v>148288000000</v>
      </c>
      <c r="D50" s="35">
        <v>0</v>
      </c>
      <c r="E50" s="35">
        <v>147584000000</v>
      </c>
      <c r="F50" s="35">
        <v>704000000</v>
      </c>
      <c r="G50" s="34">
        <f t="shared" si="2"/>
        <v>215537102764</v>
      </c>
      <c r="H50" s="35">
        <v>0</v>
      </c>
      <c r="I50" s="35">
        <v>0</v>
      </c>
      <c r="J50" s="35">
        <v>0</v>
      </c>
      <c r="K50" s="35">
        <v>168245441947</v>
      </c>
      <c r="L50" s="35">
        <v>111889934790</v>
      </c>
      <c r="M50" s="35">
        <v>0</v>
      </c>
      <c r="N50" s="35">
        <v>16383574160</v>
      </c>
      <c r="O50" s="35">
        <v>1460187000</v>
      </c>
      <c r="P50" s="35">
        <v>14923387160</v>
      </c>
      <c r="Q50" s="35">
        <v>29366970097</v>
      </c>
      <c r="R50" s="35">
        <v>1541116560</v>
      </c>
      <c r="S50" s="35"/>
      <c r="T50" s="36">
        <f t="shared" si="3"/>
        <v>145.35033365073372</v>
      </c>
      <c r="U50" s="36" t="str">
        <f t="shared" si="1"/>
        <v/>
      </c>
      <c r="V50" s="36">
        <f t="shared" si="4"/>
        <v>113.99978449357656</v>
      </c>
      <c r="X50" s="37">
        <v>215537102764</v>
      </c>
      <c r="Y50" s="9">
        <f t="shared" si="5"/>
        <v>0</v>
      </c>
    </row>
    <row r="51" spans="1:25" s="37" customFormat="1" ht="18.75" customHeight="1">
      <c r="A51" s="32">
        <v>39</v>
      </c>
      <c r="B51" s="40" t="s">
        <v>66</v>
      </c>
      <c r="C51" s="35">
        <v>193753000000</v>
      </c>
      <c r="D51" s="35">
        <v>0</v>
      </c>
      <c r="E51" s="35">
        <v>192842000000</v>
      </c>
      <c r="F51" s="35">
        <v>911000000</v>
      </c>
      <c r="G51" s="34">
        <f t="shared" si="2"/>
        <v>267952750651.00003</v>
      </c>
      <c r="H51" s="35">
        <v>0</v>
      </c>
      <c r="I51" s="35">
        <v>0</v>
      </c>
      <c r="J51" s="35">
        <v>0</v>
      </c>
      <c r="K51" s="35">
        <v>221498803394.00003</v>
      </c>
      <c r="L51" s="35">
        <v>143790267386</v>
      </c>
      <c r="M51" s="35">
        <v>0</v>
      </c>
      <c r="N51" s="35">
        <v>11622439200</v>
      </c>
      <c r="O51" s="35">
        <v>0</v>
      </c>
      <c r="P51" s="35">
        <v>11622439200</v>
      </c>
      <c r="Q51" s="35">
        <v>32429210857</v>
      </c>
      <c r="R51" s="35">
        <v>2402297200</v>
      </c>
      <c r="S51" s="35"/>
      <c r="T51" s="36">
        <f t="shared" si="3"/>
        <v>138.29605252615445</v>
      </c>
      <c r="U51" s="36" t="str">
        <f t="shared" si="1"/>
        <v/>
      </c>
      <c r="V51" s="36">
        <f t="shared" si="4"/>
        <v>114.86025004615179</v>
      </c>
      <c r="X51" s="37">
        <v>267952750651</v>
      </c>
      <c r="Y51" s="9">
        <f t="shared" si="5"/>
        <v>0</v>
      </c>
    </row>
    <row r="52" spans="1:25" s="37" customFormat="1" ht="18.75" customHeight="1">
      <c r="A52" s="32">
        <v>40</v>
      </c>
      <c r="B52" s="40" t="s">
        <v>67</v>
      </c>
      <c r="C52" s="35">
        <v>152325000000</v>
      </c>
      <c r="D52" s="35">
        <v>0</v>
      </c>
      <c r="E52" s="35">
        <v>151615000000</v>
      </c>
      <c r="F52" s="35">
        <v>710000000</v>
      </c>
      <c r="G52" s="34">
        <f t="shared" si="2"/>
        <v>209391314819</v>
      </c>
      <c r="H52" s="35">
        <v>1033098999.9999999</v>
      </c>
      <c r="I52" s="35">
        <v>0</v>
      </c>
      <c r="J52" s="35">
        <v>0</v>
      </c>
      <c r="K52" s="35">
        <v>173735786949</v>
      </c>
      <c r="L52" s="35">
        <v>114234762158</v>
      </c>
      <c r="M52" s="35">
        <v>0</v>
      </c>
      <c r="N52" s="35">
        <v>6969819650</v>
      </c>
      <c r="O52" s="35">
        <v>0</v>
      </c>
      <c r="P52" s="35">
        <v>6969819650</v>
      </c>
      <c r="Q52" s="35">
        <v>26729716120</v>
      </c>
      <c r="R52" s="35">
        <v>922893100</v>
      </c>
      <c r="S52" s="35"/>
      <c r="T52" s="36">
        <f t="shared" si="3"/>
        <v>137.46352523814213</v>
      </c>
      <c r="U52" s="36" t="str">
        <f t="shared" si="1"/>
        <v/>
      </c>
      <c r="V52" s="36">
        <f t="shared" si="4"/>
        <v>114.59010450746958</v>
      </c>
      <c r="X52" s="37">
        <v>209391314819</v>
      </c>
      <c r="Y52" s="9">
        <f t="shared" si="5"/>
        <v>0</v>
      </c>
    </row>
    <row r="53" spans="1:25" s="37" customFormat="1" ht="18.75" customHeight="1">
      <c r="A53" s="32">
        <v>41</v>
      </c>
      <c r="B53" s="40" t="s">
        <v>68</v>
      </c>
      <c r="C53" s="35">
        <v>109738000000</v>
      </c>
      <c r="D53" s="35">
        <v>0</v>
      </c>
      <c r="E53" s="35">
        <v>109402000000</v>
      </c>
      <c r="F53" s="35">
        <v>336000000</v>
      </c>
      <c r="G53" s="34">
        <f t="shared" si="2"/>
        <v>152451659249</v>
      </c>
      <c r="H53" s="35">
        <v>0</v>
      </c>
      <c r="I53" s="35">
        <v>0</v>
      </c>
      <c r="J53" s="35">
        <v>0</v>
      </c>
      <c r="K53" s="35">
        <v>121329032169.00002</v>
      </c>
      <c r="L53" s="35">
        <v>90181871102</v>
      </c>
      <c r="M53" s="35">
        <v>0</v>
      </c>
      <c r="N53" s="35">
        <v>9316263152</v>
      </c>
      <c r="O53" s="35">
        <v>219956000</v>
      </c>
      <c r="P53" s="35">
        <v>9096307152</v>
      </c>
      <c r="Q53" s="35">
        <v>20895722928</v>
      </c>
      <c r="R53" s="35">
        <v>910641000</v>
      </c>
      <c r="S53" s="35"/>
      <c r="T53" s="36">
        <f t="shared" si="3"/>
        <v>138.92330755891305</v>
      </c>
      <c r="U53" s="36" t="str">
        <f t="shared" si="1"/>
        <v/>
      </c>
      <c r="V53" s="36">
        <f t="shared" si="4"/>
        <v>110.90202388347564</v>
      </c>
      <c r="X53" s="37">
        <v>152451659249</v>
      </c>
      <c r="Y53" s="9">
        <f t="shared" si="5"/>
        <v>0</v>
      </c>
    </row>
    <row r="54" spans="1:25" s="37" customFormat="1" ht="18.75" customHeight="1">
      <c r="A54" s="32">
        <v>42</v>
      </c>
      <c r="B54" s="40" t="s">
        <v>69</v>
      </c>
      <c r="C54" s="35">
        <v>307819000000</v>
      </c>
      <c r="D54" s="35">
        <v>0</v>
      </c>
      <c r="E54" s="35">
        <v>306489000000</v>
      </c>
      <c r="F54" s="35">
        <v>1330000000</v>
      </c>
      <c r="G54" s="34">
        <f t="shared" si="2"/>
        <v>472960022357</v>
      </c>
      <c r="H54" s="35">
        <v>0</v>
      </c>
      <c r="I54" s="35">
        <v>0</v>
      </c>
      <c r="J54" s="35">
        <v>0</v>
      </c>
      <c r="K54" s="35">
        <v>414864985473</v>
      </c>
      <c r="L54" s="35">
        <v>238537913166</v>
      </c>
      <c r="M54" s="35">
        <v>0</v>
      </c>
      <c r="N54" s="35">
        <v>7081747000</v>
      </c>
      <c r="O54" s="35">
        <v>322602000</v>
      </c>
      <c r="P54" s="35">
        <v>6759145000</v>
      </c>
      <c r="Q54" s="35">
        <v>28746352500</v>
      </c>
      <c r="R54" s="35">
        <v>22266937384</v>
      </c>
      <c r="S54" s="35"/>
      <c r="T54" s="36">
        <f t="shared" si="3"/>
        <v>153.64874239634329</v>
      </c>
      <c r="U54" s="36" t="str">
        <f t="shared" si="1"/>
        <v/>
      </c>
      <c r="V54" s="36">
        <f t="shared" si="4"/>
        <v>135.36048128089425</v>
      </c>
      <c r="X54" s="37">
        <v>472960022357</v>
      </c>
      <c r="Y54" s="9">
        <f t="shared" si="5"/>
        <v>0</v>
      </c>
    </row>
    <row r="55" spans="1:25" s="37" customFormat="1" ht="18.75" customHeight="1">
      <c r="A55" s="32">
        <v>43</v>
      </c>
      <c r="B55" s="40" t="s">
        <v>70</v>
      </c>
      <c r="C55" s="35">
        <v>107840000000</v>
      </c>
      <c r="D55" s="35">
        <v>0</v>
      </c>
      <c r="E55" s="35">
        <v>107394000000</v>
      </c>
      <c r="F55" s="35">
        <v>446000000</v>
      </c>
      <c r="G55" s="34">
        <f t="shared" si="2"/>
        <v>162954088054</v>
      </c>
      <c r="H55" s="35">
        <v>0</v>
      </c>
      <c r="I55" s="35">
        <v>0</v>
      </c>
      <c r="J55" s="35">
        <v>0</v>
      </c>
      <c r="K55" s="35">
        <v>143840299685</v>
      </c>
      <c r="L55" s="35">
        <v>90155233368</v>
      </c>
      <c r="M55" s="35">
        <v>39840000</v>
      </c>
      <c r="N55" s="35">
        <v>7974531060</v>
      </c>
      <c r="O55" s="35">
        <v>176000000</v>
      </c>
      <c r="P55" s="35">
        <v>7798531060</v>
      </c>
      <c r="Q55" s="35">
        <v>9057562163</v>
      </c>
      <c r="R55" s="35">
        <v>2081695146</v>
      </c>
      <c r="S55" s="35"/>
      <c r="T55" s="36">
        <f t="shared" si="3"/>
        <v>151.10727749814541</v>
      </c>
      <c r="U55" s="36" t="str">
        <f t="shared" si="1"/>
        <v/>
      </c>
      <c r="V55" s="36">
        <f t="shared" si="4"/>
        <v>133.93699804923924</v>
      </c>
      <c r="X55" s="37">
        <v>162954088054</v>
      </c>
      <c r="Y55" s="9">
        <f t="shared" si="5"/>
        <v>0</v>
      </c>
    </row>
    <row r="56" spans="1:25" s="37" customFormat="1" ht="18.75" customHeight="1">
      <c r="A56" s="32">
        <v>44</v>
      </c>
      <c r="B56" s="40" t="s">
        <v>71</v>
      </c>
      <c r="C56" s="35">
        <v>158662000000</v>
      </c>
      <c r="D56" s="35">
        <v>0</v>
      </c>
      <c r="E56" s="35">
        <v>157876000000</v>
      </c>
      <c r="F56" s="35">
        <v>786000000</v>
      </c>
      <c r="G56" s="34">
        <f t="shared" si="2"/>
        <v>246094258847</v>
      </c>
      <c r="H56" s="35">
        <v>0</v>
      </c>
      <c r="I56" s="35">
        <v>0</v>
      </c>
      <c r="J56" s="35">
        <v>0</v>
      </c>
      <c r="K56" s="35">
        <v>216048705328</v>
      </c>
      <c r="L56" s="35">
        <v>125525991796</v>
      </c>
      <c r="M56" s="35">
        <v>0</v>
      </c>
      <c r="N56" s="35">
        <v>4307434674</v>
      </c>
      <c r="O56" s="35">
        <v>0</v>
      </c>
      <c r="P56" s="35">
        <v>4307434674</v>
      </c>
      <c r="Q56" s="35">
        <v>17037761888</v>
      </c>
      <c r="R56" s="35">
        <v>8700356957</v>
      </c>
      <c r="S56" s="35"/>
      <c r="T56" s="36">
        <f t="shared" si="3"/>
        <v>155.10598558381969</v>
      </c>
      <c r="U56" s="36" t="str">
        <f t="shared" si="1"/>
        <v/>
      </c>
      <c r="V56" s="36">
        <f t="shared" si="4"/>
        <v>136.84708589525957</v>
      </c>
      <c r="X56" s="37">
        <v>246094258847</v>
      </c>
      <c r="Y56" s="9">
        <f t="shared" si="5"/>
        <v>0</v>
      </c>
    </row>
    <row r="57" spans="1:25" s="37" customFormat="1" ht="18.75" customHeight="1">
      <c r="A57" s="32">
        <v>45</v>
      </c>
      <c r="B57" s="40" t="s">
        <v>72</v>
      </c>
      <c r="C57" s="35">
        <v>91198000000</v>
      </c>
      <c r="D57" s="35">
        <v>0</v>
      </c>
      <c r="E57" s="35">
        <v>90778000000</v>
      </c>
      <c r="F57" s="35">
        <v>420000000</v>
      </c>
      <c r="G57" s="34">
        <f t="shared" si="2"/>
        <v>137369746011.99998</v>
      </c>
      <c r="H57" s="35">
        <v>550000000</v>
      </c>
      <c r="I57" s="35">
        <v>0</v>
      </c>
      <c r="J57" s="35">
        <v>0</v>
      </c>
      <c r="K57" s="35">
        <v>114811663076.99998</v>
      </c>
      <c r="L57" s="35">
        <v>74143217052</v>
      </c>
      <c r="M57" s="35">
        <v>0</v>
      </c>
      <c r="N57" s="35">
        <v>13602691444</v>
      </c>
      <c r="O57" s="35">
        <v>5351691000</v>
      </c>
      <c r="P57" s="35">
        <v>8251000443.999999</v>
      </c>
      <c r="Q57" s="35">
        <v>7348569876</v>
      </c>
      <c r="R57" s="35">
        <v>1056821615.0000001</v>
      </c>
      <c r="S57" s="35"/>
      <c r="T57" s="36">
        <f t="shared" si="3"/>
        <v>150.62802475054275</v>
      </c>
      <c r="U57" s="36" t="str">
        <f t="shared" si="1"/>
        <v/>
      </c>
      <c r="V57" s="36">
        <f t="shared" si="4"/>
        <v>126.4752066326643</v>
      </c>
      <c r="X57" s="37">
        <v>137369746012</v>
      </c>
      <c r="Y57" s="9">
        <f t="shared" si="5"/>
        <v>0</v>
      </c>
    </row>
    <row r="58" spans="1:25" s="37" customFormat="1" ht="18.75" customHeight="1">
      <c r="A58" s="32">
        <v>46</v>
      </c>
      <c r="B58" s="40" t="s">
        <v>73</v>
      </c>
      <c r="C58" s="35">
        <v>65548000000</v>
      </c>
      <c r="D58" s="35">
        <v>0</v>
      </c>
      <c r="E58" s="35">
        <v>65165000000</v>
      </c>
      <c r="F58" s="35">
        <v>383000000</v>
      </c>
      <c r="G58" s="34">
        <f t="shared" si="2"/>
        <v>114140643650</v>
      </c>
      <c r="H58" s="35">
        <v>184237000.00000009</v>
      </c>
      <c r="I58" s="35">
        <v>184237000</v>
      </c>
      <c r="J58" s="35">
        <v>0</v>
      </c>
      <c r="K58" s="35">
        <v>98117425797</v>
      </c>
      <c r="L58" s="35">
        <v>48711702328</v>
      </c>
      <c r="M58" s="35">
        <v>0</v>
      </c>
      <c r="N58" s="35">
        <v>7853579600</v>
      </c>
      <c r="O58" s="35">
        <v>2728179000</v>
      </c>
      <c r="P58" s="35">
        <v>5125400600</v>
      </c>
      <c r="Q58" s="35">
        <v>6825855661</v>
      </c>
      <c r="R58" s="35">
        <v>1159545592</v>
      </c>
      <c r="S58" s="35"/>
      <c r="T58" s="36">
        <f t="shared" si="3"/>
        <v>174.13291580216026</v>
      </c>
      <c r="U58" s="36" t="str">
        <f t="shared" si="1"/>
        <v/>
      </c>
      <c r="V58" s="36">
        <f t="shared" si="4"/>
        <v>150.56767558812246</v>
      </c>
      <c r="X58" s="37">
        <v>114140643650</v>
      </c>
      <c r="Y58" s="9">
        <f t="shared" si="5"/>
        <v>0</v>
      </c>
    </row>
    <row r="59" spans="1:25" s="37" customFormat="1" ht="18.75" customHeight="1">
      <c r="A59" s="32">
        <v>47</v>
      </c>
      <c r="B59" s="40" t="s">
        <v>74</v>
      </c>
      <c r="C59" s="35">
        <v>128546955000</v>
      </c>
      <c r="D59" s="35">
        <v>0</v>
      </c>
      <c r="E59" s="35">
        <v>127941955000</v>
      </c>
      <c r="F59" s="35">
        <v>605000000</v>
      </c>
      <c r="G59" s="34">
        <f t="shared" si="2"/>
        <v>214224231667</v>
      </c>
      <c r="H59" s="35">
        <v>0</v>
      </c>
      <c r="I59" s="35">
        <v>0</v>
      </c>
      <c r="J59" s="35">
        <v>0</v>
      </c>
      <c r="K59" s="35">
        <v>177431508549</v>
      </c>
      <c r="L59" s="35">
        <v>91769104746</v>
      </c>
      <c r="M59" s="35">
        <v>0</v>
      </c>
      <c r="N59" s="35">
        <v>13310953950</v>
      </c>
      <c r="O59" s="35">
        <v>132000000</v>
      </c>
      <c r="P59" s="35">
        <v>13178953950</v>
      </c>
      <c r="Q59" s="35">
        <v>22899723087</v>
      </c>
      <c r="R59" s="35">
        <v>582046081</v>
      </c>
      <c r="S59" s="35"/>
      <c r="T59" s="36">
        <f t="shared" si="3"/>
        <v>166.65056878787991</v>
      </c>
      <c r="U59" s="36" t="str">
        <f t="shared" si="1"/>
        <v/>
      </c>
      <c r="V59" s="36">
        <f t="shared" si="4"/>
        <v>138.68125475259464</v>
      </c>
      <c r="X59" s="37">
        <v>214224231667</v>
      </c>
      <c r="Y59" s="9">
        <f t="shared" si="5"/>
        <v>0</v>
      </c>
    </row>
    <row r="60" spans="1:25" s="37" customFormat="1" ht="18.75" customHeight="1">
      <c r="A60" s="32">
        <v>48</v>
      </c>
      <c r="B60" s="40" t="s">
        <v>75</v>
      </c>
      <c r="C60" s="35">
        <v>83142390000</v>
      </c>
      <c r="D60" s="35">
        <v>0</v>
      </c>
      <c r="E60" s="35">
        <v>82593390000</v>
      </c>
      <c r="F60" s="35">
        <v>549000000</v>
      </c>
      <c r="G60" s="34">
        <f t="shared" si="2"/>
        <v>143446002071</v>
      </c>
      <c r="H60" s="35">
        <v>0</v>
      </c>
      <c r="I60" s="35">
        <v>0</v>
      </c>
      <c r="J60" s="35">
        <v>0</v>
      </c>
      <c r="K60" s="35">
        <v>109897464899</v>
      </c>
      <c r="L60" s="35">
        <v>56628780714</v>
      </c>
      <c r="M60" s="35">
        <v>0</v>
      </c>
      <c r="N60" s="35">
        <v>10451289880</v>
      </c>
      <c r="O60" s="35">
        <v>44000000</v>
      </c>
      <c r="P60" s="35">
        <v>10407289880</v>
      </c>
      <c r="Q60" s="35">
        <v>22743642292</v>
      </c>
      <c r="R60" s="35">
        <v>353605000</v>
      </c>
      <c r="S60" s="35"/>
      <c r="T60" s="36">
        <f t="shared" si="3"/>
        <v>172.53052512803637</v>
      </c>
      <c r="U60" s="36" t="str">
        <f t="shared" si="1"/>
        <v/>
      </c>
      <c r="V60" s="36">
        <f t="shared" si="4"/>
        <v>133.05842622393874</v>
      </c>
      <c r="X60" s="37">
        <v>143446002071</v>
      </c>
      <c r="Y60" s="9">
        <f t="shared" si="5"/>
        <v>0</v>
      </c>
    </row>
    <row r="61" spans="1:25" s="37" customFormat="1" ht="18.75" customHeight="1">
      <c r="A61" s="32">
        <v>49</v>
      </c>
      <c r="B61" s="40" t="s">
        <v>76</v>
      </c>
      <c r="C61" s="35">
        <v>89334538000</v>
      </c>
      <c r="D61" s="35">
        <v>0</v>
      </c>
      <c r="E61" s="35">
        <v>88919538000</v>
      </c>
      <c r="F61" s="35">
        <v>415000000</v>
      </c>
      <c r="G61" s="34">
        <f t="shared" si="2"/>
        <v>158261379336</v>
      </c>
      <c r="H61" s="35">
        <v>0</v>
      </c>
      <c r="I61" s="35">
        <v>0</v>
      </c>
      <c r="J61" s="35">
        <v>0</v>
      </c>
      <c r="K61" s="35">
        <v>113484858107</v>
      </c>
      <c r="L61" s="35">
        <v>69313118847</v>
      </c>
      <c r="M61" s="35">
        <v>0</v>
      </c>
      <c r="N61" s="35">
        <v>13672338600</v>
      </c>
      <c r="O61" s="35">
        <v>692500000</v>
      </c>
      <c r="P61" s="35">
        <v>12979838600</v>
      </c>
      <c r="Q61" s="35">
        <v>30699532629</v>
      </c>
      <c r="R61" s="35">
        <v>404650000</v>
      </c>
      <c r="S61" s="35"/>
      <c r="T61" s="36">
        <f t="shared" si="3"/>
        <v>177.15587149059863</v>
      </c>
      <c r="U61" s="36" t="str">
        <f t="shared" si="1"/>
        <v/>
      </c>
      <c r="V61" s="36">
        <f t="shared" si="4"/>
        <v>127.62645944809114</v>
      </c>
      <c r="X61" s="37">
        <v>158261379336</v>
      </c>
      <c r="Y61" s="9">
        <f t="shared" si="5"/>
        <v>0</v>
      </c>
    </row>
    <row r="62" spans="1:25" s="37" customFormat="1" ht="18.75" customHeight="1">
      <c r="A62" s="32">
        <v>50</v>
      </c>
      <c r="B62" s="40" t="s">
        <v>77</v>
      </c>
      <c r="C62" s="35">
        <v>80586454000</v>
      </c>
      <c r="D62" s="35">
        <v>0</v>
      </c>
      <c r="E62" s="35">
        <v>80168454000</v>
      </c>
      <c r="F62" s="35">
        <v>418000000</v>
      </c>
      <c r="G62" s="34">
        <f t="shared" si="2"/>
        <v>137540834627</v>
      </c>
      <c r="H62" s="35">
        <v>0</v>
      </c>
      <c r="I62" s="35">
        <v>0</v>
      </c>
      <c r="J62" s="35">
        <v>0</v>
      </c>
      <c r="K62" s="35">
        <v>100445402229</v>
      </c>
      <c r="L62" s="35">
        <v>60724275390</v>
      </c>
      <c r="M62" s="35">
        <v>0</v>
      </c>
      <c r="N62" s="35">
        <v>16556581058</v>
      </c>
      <c r="O62" s="35">
        <v>1876824000</v>
      </c>
      <c r="P62" s="35">
        <v>14679757058</v>
      </c>
      <c r="Q62" s="35">
        <v>20173581599</v>
      </c>
      <c r="R62" s="35">
        <v>365269741</v>
      </c>
      <c r="S62" s="35"/>
      <c r="T62" s="36">
        <f t="shared" si="3"/>
        <v>170.6748811990164</v>
      </c>
      <c r="U62" s="36" t="str">
        <f t="shared" si="1"/>
        <v/>
      </c>
      <c r="V62" s="36">
        <f t="shared" si="4"/>
        <v>125.29292660302518</v>
      </c>
      <c r="X62" s="37">
        <v>137540834627</v>
      </c>
      <c r="Y62" s="9">
        <f t="shared" si="5"/>
        <v>0</v>
      </c>
    </row>
    <row r="63" spans="1:25" s="37" customFormat="1" ht="18.75" customHeight="1">
      <c r="A63" s="32">
        <v>51</v>
      </c>
      <c r="B63" s="40" t="s">
        <v>78</v>
      </c>
      <c r="C63" s="35">
        <v>72145690000.700012</v>
      </c>
      <c r="D63" s="35">
        <v>0</v>
      </c>
      <c r="E63" s="35">
        <v>71741690000.700012</v>
      </c>
      <c r="F63" s="35">
        <v>404000000</v>
      </c>
      <c r="G63" s="34">
        <f t="shared" si="2"/>
        <v>113299342246</v>
      </c>
      <c r="H63" s="35">
        <v>0</v>
      </c>
      <c r="I63" s="35">
        <v>0</v>
      </c>
      <c r="J63" s="35">
        <v>0</v>
      </c>
      <c r="K63" s="35">
        <v>89163734579</v>
      </c>
      <c r="L63" s="35">
        <v>53817796380</v>
      </c>
      <c r="M63" s="35">
        <v>0</v>
      </c>
      <c r="N63" s="35">
        <v>9898999650</v>
      </c>
      <c r="O63" s="35">
        <v>0</v>
      </c>
      <c r="P63" s="35">
        <v>9898999650</v>
      </c>
      <c r="Q63" s="35">
        <v>13974992617</v>
      </c>
      <c r="R63" s="35">
        <v>261615400.00000003</v>
      </c>
      <c r="S63" s="35"/>
      <c r="T63" s="36">
        <f t="shared" si="3"/>
        <v>157.04242657447821</v>
      </c>
      <c r="U63" s="36" t="str">
        <f t="shared" si="1"/>
        <v/>
      </c>
      <c r="V63" s="36">
        <f t="shared" si="4"/>
        <v>124.28440782218817</v>
      </c>
      <c r="X63" s="37">
        <v>113299342246</v>
      </c>
      <c r="Y63" s="9">
        <f t="shared" si="5"/>
        <v>0</v>
      </c>
    </row>
    <row r="64" spans="1:25" s="37" customFormat="1" ht="18.75" customHeight="1">
      <c r="A64" s="32">
        <v>52</v>
      </c>
      <c r="B64" s="40" t="s">
        <v>79</v>
      </c>
      <c r="C64" s="35">
        <v>48315921231</v>
      </c>
      <c r="D64" s="35">
        <v>0</v>
      </c>
      <c r="E64" s="35">
        <v>48078921231</v>
      </c>
      <c r="F64" s="35">
        <v>237000000</v>
      </c>
      <c r="G64" s="34">
        <f t="shared" si="2"/>
        <v>90443555371</v>
      </c>
      <c r="H64" s="35">
        <v>0</v>
      </c>
      <c r="I64" s="35">
        <v>0</v>
      </c>
      <c r="J64" s="35">
        <v>0</v>
      </c>
      <c r="K64" s="35">
        <v>61229879907</v>
      </c>
      <c r="L64" s="35">
        <v>37426018600</v>
      </c>
      <c r="M64" s="35">
        <v>0</v>
      </c>
      <c r="N64" s="35">
        <v>9094511000</v>
      </c>
      <c r="O64" s="35">
        <v>1910073000</v>
      </c>
      <c r="P64" s="35">
        <v>7184438000</v>
      </c>
      <c r="Q64" s="35">
        <v>19908554464</v>
      </c>
      <c r="R64" s="35">
        <v>210610000</v>
      </c>
      <c r="S64" s="35"/>
      <c r="T64" s="36">
        <f t="shared" si="3"/>
        <v>187.19203332290076</v>
      </c>
      <c r="U64" s="36" t="str">
        <f t="shared" si="1"/>
        <v/>
      </c>
      <c r="V64" s="36">
        <f t="shared" si="4"/>
        <v>127.35285721743818</v>
      </c>
      <c r="X64" s="37">
        <v>90443555371</v>
      </c>
      <c r="Y64" s="9">
        <f t="shared" si="5"/>
        <v>0</v>
      </c>
    </row>
    <row r="65" spans="1:25" ht="18.75" customHeight="1">
      <c r="A65" s="32">
        <v>53</v>
      </c>
      <c r="B65" s="40" t="s">
        <v>80</v>
      </c>
      <c r="C65" s="35">
        <v>119911000000</v>
      </c>
      <c r="D65" s="35">
        <v>0</v>
      </c>
      <c r="E65" s="35">
        <v>119257000000</v>
      </c>
      <c r="F65" s="35">
        <v>654000000</v>
      </c>
      <c r="G65" s="34">
        <f t="shared" si="2"/>
        <v>183219659185</v>
      </c>
      <c r="H65" s="35">
        <v>0</v>
      </c>
      <c r="I65" s="35">
        <v>0</v>
      </c>
      <c r="J65" s="35">
        <v>0</v>
      </c>
      <c r="K65" s="35">
        <v>159068170114</v>
      </c>
      <c r="L65" s="35">
        <v>90467578429</v>
      </c>
      <c r="M65" s="35">
        <v>0</v>
      </c>
      <c r="N65" s="35">
        <v>10538704448</v>
      </c>
      <c r="O65" s="35">
        <v>1716000000</v>
      </c>
      <c r="P65" s="35">
        <v>8822704448</v>
      </c>
      <c r="Q65" s="35">
        <v>12388662623</v>
      </c>
      <c r="R65" s="35">
        <v>1224122000</v>
      </c>
      <c r="S65" s="35"/>
      <c r="T65" s="36">
        <f t="shared" si="3"/>
        <v>152.79637329769579</v>
      </c>
      <c r="U65" s="36" t="str">
        <f t="shared" si="1"/>
        <v/>
      </c>
      <c r="V65" s="36">
        <f t="shared" si="4"/>
        <v>133.38266945671953</v>
      </c>
      <c r="X65" s="12">
        <v>183219659185</v>
      </c>
      <c r="Y65" s="9">
        <f t="shared" si="5"/>
        <v>0</v>
      </c>
    </row>
    <row r="66" spans="1:25" s="37" customFormat="1" ht="18.75" customHeight="1">
      <c r="A66" s="32">
        <v>54</v>
      </c>
      <c r="B66" s="40" t="s">
        <v>81</v>
      </c>
      <c r="C66" s="35">
        <v>109121000000</v>
      </c>
      <c r="D66" s="35">
        <v>0</v>
      </c>
      <c r="E66" s="35">
        <v>108464000000</v>
      </c>
      <c r="F66" s="35">
        <v>657000000</v>
      </c>
      <c r="G66" s="34">
        <f t="shared" si="2"/>
        <v>167955672158</v>
      </c>
      <c r="H66" s="35">
        <v>0</v>
      </c>
      <c r="I66" s="35">
        <v>0</v>
      </c>
      <c r="J66" s="35">
        <v>0</v>
      </c>
      <c r="K66" s="35">
        <v>145177524102</v>
      </c>
      <c r="L66" s="35">
        <v>80007435013</v>
      </c>
      <c r="M66" s="35">
        <v>0</v>
      </c>
      <c r="N66" s="35">
        <v>9259510328</v>
      </c>
      <c r="O66" s="35">
        <v>880000000</v>
      </c>
      <c r="P66" s="35">
        <v>8379510328</v>
      </c>
      <c r="Q66" s="35">
        <v>11466573728</v>
      </c>
      <c r="R66" s="35">
        <v>2052063999.9999998</v>
      </c>
      <c r="S66" s="35"/>
      <c r="T66" s="36">
        <f t="shared" si="3"/>
        <v>153.91691073029023</v>
      </c>
      <c r="U66" s="36" t="str">
        <f t="shared" si="1"/>
        <v/>
      </c>
      <c r="V66" s="36">
        <f t="shared" si="4"/>
        <v>133.84858026810741</v>
      </c>
      <c r="X66" s="37">
        <v>167955672158</v>
      </c>
      <c r="Y66" s="9">
        <f t="shared" si="5"/>
        <v>0</v>
      </c>
    </row>
    <row r="67" spans="1:25" s="37" customFormat="1" ht="18.75" customHeight="1">
      <c r="A67" s="32">
        <v>55</v>
      </c>
      <c r="B67" s="40" t="s">
        <v>82</v>
      </c>
      <c r="C67" s="35">
        <v>117423000000</v>
      </c>
      <c r="D67" s="35">
        <v>0</v>
      </c>
      <c r="E67" s="35">
        <v>116783000000</v>
      </c>
      <c r="F67" s="35">
        <v>640000000</v>
      </c>
      <c r="G67" s="34">
        <f t="shared" si="2"/>
        <v>207131865999</v>
      </c>
      <c r="H67" s="35">
        <v>0</v>
      </c>
      <c r="I67" s="35">
        <v>0</v>
      </c>
      <c r="J67" s="35">
        <v>0</v>
      </c>
      <c r="K67" s="35">
        <v>184759011679</v>
      </c>
      <c r="L67" s="35">
        <v>79106087390</v>
      </c>
      <c r="M67" s="35">
        <v>0</v>
      </c>
      <c r="N67" s="35">
        <v>3444061500</v>
      </c>
      <c r="O67" s="35">
        <v>0</v>
      </c>
      <c r="P67" s="35">
        <v>3444061500</v>
      </c>
      <c r="Q67" s="35">
        <v>16628257220</v>
      </c>
      <c r="R67" s="35">
        <v>2300535600</v>
      </c>
      <c r="S67" s="35"/>
      <c r="T67" s="36">
        <f t="shared" si="3"/>
        <v>176.39803615901485</v>
      </c>
      <c r="U67" s="36" t="str">
        <f t="shared" si="1"/>
        <v/>
      </c>
      <c r="V67" s="36">
        <f t="shared" si="4"/>
        <v>158.20711206168704</v>
      </c>
      <c r="X67" s="37">
        <v>207131865999</v>
      </c>
      <c r="Y67" s="9">
        <f t="shared" si="5"/>
        <v>0</v>
      </c>
    </row>
    <row r="68" spans="1:25" s="37" customFormat="1" ht="18.75" customHeight="1">
      <c r="A68" s="32">
        <v>56</v>
      </c>
      <c r="B68" s="40" t="s">
        <v>83</v>
      </c>
      <c r="C68" s="35">
        <v>95270000000</v>
      </c>
      <c r="D68" s="35">
        <v>0</v>
      </c>
      <c r="E68" s="35">
        <v>94826000000</v>
      </c>
      <c r="F68" s="35">
        <v>444000000</v>
      </c>
      <c r="G68" s="34">
        <f t="shared" si="2"/>
        <v>148540174774</v>
      </c>
      <c r="H68" s="35">
        <v>0</v>
      </c>
      <c r="I68" s="35">
        <v>0</v>
      </c>
      <c r="J68" s="35">
        <v>0</v>
      </c>
      <c r="K68" s="35">
        <v>119169868291</v>
      </c>
      <c r="L68" s="35">
        <v>76538720123</v>
      </c>
      <c r="M68" s="35">
        <v>0</v>
      </c>
      <c r="N68" s="35">
        <v>9044054100</v>
      </c>
      <c r="O68" s="35">
        <v>794226000</v>
      </c>
      <c r="P68" s="35">
        <v>8249828100.000001</v>
      </c>
      <c r="Q68" s="35">
        <v>18265095125</v>
      </c>
      <c r="R68" s="35">
        <v>2061157258.0000002</v>
      </c>
      <c r="S68" s="35"/>
      <c r="T68" s="36">
        <f t="shared" si="3"/>
        <v>155.91495200377875</v>
      </c>
      <c r="U68" s="36" t="str">
        <f t="shared" si="1"/>
        <v/>
      </c>
      <c r="V68" s="36">
        <f t="shared" si="4"/>
        <v>125.67214507729946</v>
      </c>
      <c r="X68" s="37">
        <v>148540174774</v>
      </c>
      <c r="Y68" s="9">
        <f t="shared" si="5"/>
        <v>0</v>
      </c>
    </row>
    <row r="69" spans="1:25" s="37" customFormat="1" ht="18.75" customHeight="1">
      <c r="A69" s="32">
        <v>57</v>
      </c>
      <c r="B69" s="40" t="s">
        <v>84</v>
      </c>
      <c r="C69" s="35">
        <v>125744000000</v>
      </c>
      <c r="D69" s="35">
        <v>0</v>
      </c>
      <c r="E69" s="35">
        <v>125257000000</v>
      </c>
      <c r="F69" s="35">
        <v>487000000</v>
      </c>
      <c r="G69" s="34">
        <f t="shared" si="2"/>
        <v>188747345640</v>
      </c>
      <c r="H69" s="35">
        <v>0</v>
      </c>
      <c r="I69" s="35">
        <v>0</v>
      </c>
      <c r="J69" s="35">
        <v>0</v>
      </c>
      <c r="K69" s="35">
        <v>157078086403</v>
      </c>
      <c r="L69" s="35">
        <v>108388383318</v>
      </c>
      <c r="M69" s="35">
        <v>120000000</v>
      </c>
      <c r="N69" s="35">
        <v>10805524000</v>
      </c>
      <c r="O69" s="35">
        <v>2042665000</v>
      </c>
      <c r="P69" s="35">
        <v>8762859000</v>
      </c>
      <c r="Q69" s="35">
        <v>19536687237</v>
      </c>
      <c r="R69" s="35">
        <v>1327048000</v>
      </c>
      <c r="S69" s="35"/>
      <c r="T69" s="36">
        <f t="shared" si="3"/>
        <v>150.10445479704796</v>
      </c>
      <c r="U69" s="36" t="str">
        <f t="shared" si="1"/>
        <v/>
      </c>
      <c r="V69" s="36">
        <f t="shared" si="4"/>
        <v>125.40463718834076</v>
      </c>
      <c r="X69" s="37">
        <v>188747345640</v>
      </c>
      <c r="Y69" s="9">
        <f t="shared" si="5"/>
        <v>0</v>
      </c>
    </row>
    <row r="70" spans="1:25" s="37" customFormat="1" ht="18.75" customHeight="1">
      <c r="A70" s="32">
        <v>58</v>
      </c>
      <c r="B70" s="40" t="s">
        <v>85</v>
      </c>
      <c r="C70" s="35">
        <v>164590327000</v>
      </c>
      <c r="D70" s="35">
        <v>0</v>
      </c>
      <c r="E70" s="35">
        <v>163920733000</v>
      </c>
      <c r="F70" s="35">
        <v>669594000</v>
      </c>
      <c r="G70" s="34">
        <f t="shared" si="2"/>
        <v>241245734197</v>
      </c>
      <c r="H70" s="35">
        <v>0</v>
      </c>
      <c r="I70" s="35">
        <v>0</v>
      </c>
      <c r="J70" s="35">
        <v>0</v>
      </c>
      <c r="K70" s="35">
        <v>188821693283</v>
      </c>
      <c r="L70" s="35">
        <v>107942154642</v>
      </c>
      <c r="M70" s="35">
        <v>0</v>
      </c>
      <c r="N70" s="35">
        <v>15376983515</v>
      </c>
      <c r="O70" s="35">
        <v>154000000</v>
      </c>
      <c r="P70" s="35">
        <v>15222983515</v>
      </c>
      <c r="Q70" s="35">
        <v>34734967688</v>
      </c>
      <c r="R70" s="35">
        <v>2312089711</v>
      </c>
      <c r="S70" s="35"/>
      <c r="T70" s="36">
        <f t="shared" si="3"/>
        <v>146.57345823062857</v>
      </c>
      <c r="U70" s="36" t="str">
        <f t="shared" si="1"/>
        <v/>
      </c>
      <c r="V70" s="36">
        <f t="shared" si="4"/>
        <v>115.19085464497039</v>
      </c>
      <c r="X70" s="37">
        <v>241245734197</v>
      </c>
      <c r="Y70" s="9">
        <f t="shared" si="5"/>
        <v>0</v>
      </c>
    </row>
    <row r="71" spans="1:25" s="37" customFormat="1" ht="18.75" customHeight="1">
      <c r="A71" s="32">
        <v>59</v>
      </c>
      <c r="B71" s="40" t="s">
        <v>86</v>
      </c>
      <c r="C71" s="35">
        <v>135220892000.00002</v>
      </c>
      <c r="D71" s="35">
        <v>0</v>
      </c>
      <c r="E71" s="35">
        <v>134492553000.00002</v>
      </c>
      <c r="F71" s="35">
        <v>728339000</v>
      </c>
      <c r="G71" s="34">
        <f t="shared" si="2"/>
        <v>201268234186</v>
      </c>
      <c r="H71" s="35">
        <v>0</v>
      </c>
      <c r="I71" s="35">
        <v>0</v>
      </c>
      <c r="J71" s="35">
        <v>0</v>
      </c>
      <c r="K71" s="35">
        <v>167431638345</v>
      </c>
      <c r="L71" s="35">
        <v>86951605573</v>
      </c>
      <c r="M71" s="35">
        <v>0</v>
      </c>
      <c r="N71" s="35">
        <v>10700004200</v>
      </c>
      <c r="O71" s="35">
        <v>176000000</v>
      </c>
      <c r="P71" s="35">
        <v>10524004200</v>
      </c>
      <c r="Q71" s="35">
        <v>22272608337</v>
      </c>
      <c r="R71" s="35">
        <v>863983304</v>
      </c>
      <c r="S71" s="35"/>
      <c r="T71" s="36">
        <f t="shared" si="3"/>
        <v>148.84403675284139</v>
      </c>
      <c r="U71" s="36" t="str">
        <f t="shared" si="1"/>
        <v/>
      </c>
      <c r="V71" s="36">
        <f t="shared" si="4"/>
        <v>124.49138231839495</v>
      </c>
      <c r="X71" s="37">
        <v>201268234186</v>
      </c>
      <c r="Y71" s="9">
        <f t="shared" si="5"/>
        <v>0</v>
      </c>
    </row>
    <row r="72" spans="1:25" s="37" customFormat="1" ht="18.75" customHeight="1">
      <c r="A72" s="32">
        <v>60</v>
      </c>
      <c r="B72" s="40" t="s">
        <v>87</v>
      </c>
      <c r="C72" s="35">
        <v>52266327000</v>
      </c>
      <c r="D72" s="35">
        <v>0</v>
      </c>
      <c r="E72" s="35">
        <v>51932461000</v>
      </c>
      <c r="F72" s="35">
        <v>333866000</v>
      </c>
      <c r="G72" s="34">
        <f t="shared" si="2"/>
        <v>94171479198</v>
      </c>
      <c r="H72" s="35">
        <v>0</v>
      </c>
      <c r="I72" s="35">
        <v>0</v>
      </c>
      <c r="J72" s="35">
        <v>0</v>
      </c>
      <c r="K72" s="35">
        <v>59328496969</v>
      </c>
      <c r="L72" s="35">
        <v>28288298680</v>
      </c>
      <c r="M72" s="35">
        <v>17640000</v>
      </c>
      <c r="N72" s="35">
        <v>4824316000</v>
      </c>
      <c r="O72" s="35">
        <v>568699000</v>
      </c>
      <c r="P72" s="35">
        <v>4255617000</v>
      </c>
      <c r="Q72" s="35">
        <v>29052094251</v>
      </c>
      <c r="R72" s="35">
        <v>966571978</v>
      </c>
      <c r="S72" s="35"/>
      <c r="T72" s="36">
        <f t="shared" si="3"/>
        <v>180.17619489121552</v>
      </c>
      <c r="U72" s="36" t="str">
        <f t="shared" si="1"/>
        <v/>
      </c>
      <c r="V72" s="36">
        <f t="shared" si="4"/>
        <v>114.24164352426895</v>
      </c>
      <c r="X72" s="37">
        <v>94171479198</v>
      </c>
      <c r="Y72" s="9">
        <f t="shared" si="5"/>
        <v>0</v>
      </c>
    </row>
    <row r="73" spans="1:25" s="37" customFormat="1" ht="18.75" customHeight="1">
      <c r="A73" s="32">
        <v>61</v>
      </c>
      <c r="B73" s="40" t="s">
        <v>88</v>
      </c>
      <c r="C73" s="35">
        <v>97857656000</v>
      </c>
      <c r="D73" s="35">
        <v>0</v>
      </c>
      <c r="E73" s="35">
        <v>97421645000</v>
      </c>
      <c r="F73" s="35">
        <v>436011000</v>
      </c>
      <c r="G73" s="34">
        <f t="shared" si="2"/>
        <v>156247832166</v>
      </c>
      <c r="H73" s="35">
        <v>0</v>
      </c>
      <c r="I73" s="35">
        <v>0</v>
      </c>
      <c r="J73" s="35">
        <v>0</v>
      </c>
      <c r="K73" s="35">
        <v>115453615041</v>
      </c>
      <c r="L73" s="35">
        <v>72060520323</v>
      </c>
      <c r="M73" s="35">
        <v>89773840</v>
      </c>
      <c r="N73" s="35">
        <v>12611923740</v>
      </c>
      <c r="O73" s="35">
        <v>652002000</v>
      </c>
      <c r="P73" s="35">
        <v>11959921740</v>
      </c>
      <c r="Q73" s="35">
        <v>27142731769</v>
      </c>
      <c r="R73" s="35">
        <v>1039561616</v>
      </c>
      <c r="S73" s="35"/>
      <c r="T73" s="36">
        <f t="shared" si="3"/>
        <v>159.66848027302024</v>
      </c>
      <c r="U73" s="36" t="str">
        <f t="shared" si="1"/>
        <v/>
      </c>
      <c r="V73" s="36">
        <f t="shared" si="4"/>
        <v>118.50920300206387</v>
      </c>
      <c r="X73" s="37">
        <v>156247832166</v>
      </c>
      <c r="Y73" s="9">
        <f t="shared" si="5"/>
        <v>0</v>
      </c>
    </row>
    <row r="74" spans="1:25" s="37" customFormat="1" ht="18.75" customHeight="1">
      <c r="A74" s="32">
        <v>62</v>
      </c>
      <c r="B74" s="40" t="s">
        <v>89</v>
      </c>
      <c r="C74" s="35">
        <v>49133048000</v>
      </c>
      <c r="D74" s="35">
        <v>0</v>
      </c>
      <c r="E74" s="35">
        <v>48885373000</v>
      </c>
      <c r="F74" s="35">
        <v>247675000</v>
      </c>
      <c r="G74" s="34">
        <f t="shared" si="2"/>
        <v>94662565231</v>
      </c>
      <c r="H74" s="35">
        <v>0</v>
      </c>
      <c r="I74" s="35">
        <v>0</v>
      </c>
      <c r="J74" s="35">
        <v>0</v>
      </c>
      <c r="K74" s="35">
        <v>65600245390</v>
      </c>
      <c r="L74" s="35">
        <v>40689311194</v>
      </c>
      <c r="M74" s="35">
        <v>0</v>
      </c>
      <c r="N74" s="35">
        <v>8650391000</v>
      </c>
      <c r="O74" s="35">
        <v>5370852000</v>
      </c>
      <c r="P74" s="35">
        <v>3279539000</v>
      </c>
      <c r="Q74" s="35">
        <v>18369419586</v>
      </c>
      <c r="R74" s="35">
        <v>2042509255</v>
      </c>
      <c r="S74" s="35"/>
      <c r="T74" s="36">
        <f t="shared" si="3"/>
        <v>192.6657699538608</v>
      </c>
      <c r="U74" s="36" t="str">
        <f t="shared" si="1"/>
        <v/>
      </c>
      <c r="V74" s="36">
        <f t="shared" si="4"/>
        <v>134.19197065347132</v>
      </c>
      <c r="X74" s="37">
        <v>94662565231</v>
      </c>
      <c r="Y74" s="9">
        <f t="shared" si="5"/>
        <v>0</v>
      </c>
    </row>
    <row r="75" spans="1:25" s="37" customFormat="1" ht="18.75" customHeight="1">
      <c r="A75" s="32">
        <v>63</v>
      </c>
      <c r="B75" s="42" t="s">
        <v>90</v>
      </c>
      <c r="C75" s="35">
        <v>145281000000</v>
      </c>
      <c r="D75" s="35">
        <v>0</v>
      </c>
      <c r="E75" s="35">
        <v>144699000000</v>
      </c>
      <c r="F75" s="35">
        <v>582000000</v>
      </c>
      <c r="G75" s="34">
        <f t="shared" si="2"/>
        <v>201025674659</v>
      </c>
      <c r="H75" s="35">
        <v>0</v>
      </c>
      <c r="I75" s="35">
        <v>0</v>
      </c>
      <c r="J75" s="35">
        <v>0</v>
      </c>
      <c r="K75" s="35">
        <v>174021652403</v>
      </c>
      <c r="L75" s="35">
        <v>109198563883</v>
      </c>
      <c r="M75" s="35">
        <v>0</v>
      </c>
      <c r="N75" s="35">
        <v>7382210200</v>
      </c>
      <c r="O75" s="35">
        <v>0</v>
      </c>
      <c r="P75" s="35">
        <v>7382210200</v>
      </c>
      <c r="Q75" s="35">
        <v>18378260856</v>
      </c>
      <c r="R75" s="35">
        <v>1243551200</v>
      </c>
      <c r="S75" s="35"/>
      <c r="T75" s="36">
        <f t="shared" si="3"/>
        <v>138.37024432582373</v>
      </c>
      <c r="U75" s="36" t="str">
        <f t="shared" si="1"/>
        <v/>
      </c>
      <c r="V75" s="36">
        <f t="shared" si="4"/>
        <v>120.26458538276007</v>
      </c>
      <c r="X75" s="37">
        <v>201025674659</v>
      </c>
      <c r="Y75" s="9">
        <f t="shared" si="5"/>
        <v>0</v>
      </c>
    </row>
    <row r="76" spans="1:25" s="37" customFormat="1" ht="18.75" customHeight="1">
      <c r="A76" s="32">
        <v>64</v>
      </c>
      <c r="B76" s="42" t="s">
        <v>91</v>
      </c>
      <c r="C76" s="35">
        <v>154686000000</v>
      </c>
      <c r="D76" s="35">
        <v>0</v>
      </c>
      <c r="E76" s="35">
        <v>154162000000</v>
      </c>
      <c r="F76" s="35">
        <v>524000000</v>
      </c>
      <c r="G76" s="34">
        <f t="shared" si="2"/>
        <v>242034732854</v>
      </c>
      <c r="H76" s="35">
        <v>0</v>
      </c>
      <c r="I76" s="35">
        <v>0</v>
      </c>
      <c r="J76" s="35">
        <v>0</v>
      </c>
      <c r="K76" s="35">
        <v>215773204357</v>
      </c>
      <c r="L76" s="35">
        <v>117912819307</v>
      </c>
      <c r="M76" s="35">
        <v>0</v>
      </c>
      <c r="N76" s="35">
        <v>6861147400</v>
      </c>
      <c r="O76" s="35">
        <v>0</v>
      </c>
      <c r="P76" s="35">
        <v>6861147400</v>
      </c>
      <c r="Q76" s="35">
        <v>18418602315</v>
      </c>
      <c r="R76" s="35">
        <v>981778782</v>
      </c>
      <c r="S76" s="35"/>
      <c r="T76" s="36">
        <f t="shared" si="3"/>
        <v>156.46841527610772</v>
      </c>
      <c r="U76" s="36" t="str">
        <f t="shared" si="1"/>
        <v/>
      </c>
      <c r="V76" s="36">
        <f t="shared" si="4"/>
        <v>139.96523420622461</v>
      </c>
      <c r="X76" s="37">
        <v>242034732854</v>
      </c>
      <c r="Y76" s="9">
        <f t="shared" si="5"/>
        <v>0</v>
      </c>
    </row>
    <row r="77" spans="1:25" s="37" customFormat="1" ht="18.75" customHeight="1">
      <c r="A77" s="32">
        <v>65</v>
      </c>
      <c r="B77" s="41" t="s">
        <v>92</v>
      </c>
      <c r="C77" s="35">
        <v>214186000000</v>
      </c>
      <c r="D77" s="35">
        <v>0</v>
      </c>
      <c r="E77" s="35">
        <v>213651000000</v>
      </c>
      <c r="F77" s="35">
        <v>535000000</v>
      </c>
      <c r="G77" s="34">
        <f t="shared" si="2"/>
        <v>272329851131</v>
      </c>
      <c r="H77" s="35">
        <v>0</v>
      </c>
      <c r="I77" s="35">
        <v>0</v>
      </c>
      <c r="J77" s="35">
        <v>0</v>
      </c>
      <c r="K77" s="35">
        <v>249659589868</v>
      </c>
      <c r="L77" s="35">
        <v>180094609159</v>
      </c>
      <c r="M77" s="35">
        <v>0</v>
      </c>
      <c r="N77" s="35">
        <v>6646042000</v>
      </c>
      <c r="O77" s="35">
        <v>0</v>
      </c>
      <c r="P77" s="35">
        <v>6646042000</v>
      </c>
      <c r="Q77" s="35">
        <v>14949797263</v>
      </c>
      <c r="R77" s="35">
        <v>1074422000</v>
      </c>
      <c r="S77" s="35"/>
      <c r="T77" s="36">
        <f t="shared" si="3"/>
        <v>127.14642933291624</v>
      </c>
      <c r="U77" s="36" t="str">
        <f t="shared" ref="U77:U114" si="6">IF(D77&lt;&gt;0,H77/D77*100,"")</f>
        <v/>
      </c>
      <c r="V77" s="36">
        <f t="shared" si="4"/>
        <v>116.85392994556543</v>
      </c>
      <c r="X77" s="37">
        <v>272329851131</v>
      </c>
      <c r="Y77" s="9">
        <f t="shared" si="5"/>
        <v>0</v>
      </c>
    </row>
    <row r="78" spans="1:25" s="37" customFormat="1" ht="18.75" customHeight="1">
      <c r="A78" s="32">
        <v>66</v>
      </c>
      <c r="B78" s="41" t="s">
        <v>93</v>
      </c>
      <c r="C78" s="35">
        <v>192460860000</v>
      </c>
      <c r="D78" s="35">
        <v>0</v>
      </c>
      <c r="E78" s="35">
        <v>191839860000</v>
      </c>
      <c r="F78" s="35">
        <v>621000000</v>
      </c>
      <c r="G78" s="34">
        <f t="shared" ref="G78:G114" si="7">H78+K78+N78+Q78+R78+S78</f>
        <v>295789626327</v>
      </c>
      <c r="H78" s="35">
        <v>0</v>
      </c>
      <c r="I78" s="35">
        <v>0</v>
      </c>
      <c r="J78" s="35">
        <v>0</v>
      </c>
      <c r="K78" s="35">
        <v>263772224140</v>
      </c>
      <c r="L78" s="35">
        <v>146603671284</v>
      </c>
      <c r="M78" s="35">
        <v>0</v>
      </c>
      <c r="N78" s="35">
        <v>5679221800</v>
      </c>
      <c r="O78" s="35">
        <v>0</v>
      </c>
      <c r="P78" s="35">
        <v>5679221800</v>
      </c>
      <c r="Q78" s="35">
        <v>24439686387</v>
      </c>
      <c r="R78" s="35">
        <v>1898494000</v>
      </c>
      <c r="S78" s="35"/>
      <c r="T78" s="36">
        <f t="shared" ref="T78:T114" si="8">G78/C78*100</f>
        <v>153.68819734412494</v>
      </c>
      <c r="U78" s="36" t="str">
        <f t="shared" si="6"/>
        <v/>
      </c>
      <c r="V78" s="36">
        <f t="shared" ref="V78:V114" si="9">K78/E78*100</f>
        <v>137.49604703631456</v>
      </c>
      <c r="X78" s="37">
        <v>295789626327</v>
      </c>
      <c r="Y78" s="9">
        <f t="shared" ref="Y78:Y114" si="10">X78-G78</f>
        <v>0</v>
      </c>
    </row>
    <row r="79" spans="1:25" s="37" customFormat="1" ht="18.75" customHeight="1">
      <c r="A79" s="32">
        <v>67</v>
      </c>
      <c r="B79" s="41" t="s">
        <v>94</v>
      </c>
      <c r="C79" s="35">
        <v>72415034000</v>
      </c>
      <c r="D79" s="35">
        <v>0</v>
      </c>
      <c r="E79" s="35">
        <v>72038034000</v>
      </c>
      <c r="F79" s="35">
        <v>377000000</v>
      </c>
      <c r="G79" s="34">
        <f t="shared" si="7"/>
        <v>113471549800</v>
      </c>
      <c r="H79" s="35">
        <v>0</v>
      </c>
      <c r="I79" s="35">
        <v>0</v>
      </c>
      <c r="J79" s="35">
        <v>0</v>
      </c>
      <c r="K79" s="35">
        <v>99035910271</v>
      </c>
      <c r="L79" s="35">
        <v>51470598165</v>
      </c>
      <c r="M79" s="35">
        <v>0</v>
      </c>
      <c r="N79" s="35">
        <v>3645683000</v>
      </c>
      <c r="O79" s="35">
        <v>0</v>
      </c>
      <c r="P79" s="35">
        <v>3645683000</v>
      </c>
      <c r="Q79" s="35">
        <v>10149460306</v>
      </c>
      <c r="R79" s="35">
        <v>640496223</v>
      </c>
      <c r="S79" s="35"/>
      <c r="T79" s="36">
        <f t="shared" si="8"/>
        <v>156.69612169207846</v>
      </c>
      <c r="U79" s="36" t="str">
        <f t="shared" si="6"/>
        <v/>
      </c>
      <c r="V79" s="36">
        <f t="shared" si="9"/>
        <v>137.47725301748241</v>
      </c>
      <c r="X79" s="37">
        <v>113471549800</v>
      </c>
      <c r="Y79" s="9">
        <f t="shared" si="10"/>
        <v>0</v>
      </c>
    </row>
    <row r="80" spans="1:25" s="37" customFormat="1" ht="18.75" customHeight="1">
      <c r="A80" s="32">
        <v>68</v>
      </c>
      <c r="B80" s="41" t="s">
        <v>95</v>
      </c>
      <c r="C80" s="35">
        <v>188573905000</v>
      </c>
      <c r="D80" s="35">
        <v>0</v>
      </c>
      <c r="E80" s="35">
        <v>187935905000</v>
      </c>
      <c r="F80" s="35">
        <v>638000000</v>
      </c>
      <c r="G80" s="34">
        <f t="shared" si="7"/>
        <v>249688000508.00003</v>
      </c>
      <c r="H80" s="35">
        <v>0</v>
      </c>
      <c r="I80" s="35">
        <v>0</v>
      </c>
      <c r="J80" s="35">
        <v>0</v>
      </c>
      <c r="K80" s="35">
        <v>230656921885.00003</v>
      </c>
      <c r="L80" s="35">
        <v>151408513507</v>
      </c>
      <c r="M80" s="35">
        <v>0</v>
      </c>
      <c r="N80" s="35">
        <v>5355167730</v>
      </c>
      <c r="O80" s="35">
        <v>0</v>
      </c>
      <c r="P80" s="35">
        <v>5355167730</v>
      </c>
      <c r="Q80" s="35">
        <v>12153530893</v>
      </c>
      <c r="R80" s="35">
        <v>1522380000</v>
      </c>
      <c r="S80" s="35"/>
      <c r="T80" s="36">
        <f t="shared" si="8"/>
        <v>132.40856443419361</v>
      </c>
      <c r="U80" s="36" t="str">
        <f t="shared" si="6"/>
        <v/>
      </c>
      <c r="V80" s="36">
        <f t="shared" si="9"/>
        <v>122.73169508774815</v>
      </c>
      <c r="X80" s="37">
        <v>249688000508</v>
      </c>
      <c r="Y80" s="9">
        <f t="shared" si="10"/>
        <v>0</v>
      </c>
    </row>
    <row r="81" spans="1:25" s="37" customFormat="1" ht="18.75" customHeight="1">
      <c r="A81" s="32">
        <v>69</v>
      </c>
      <c r="B81" s="41" t="s">
        <v>96</v>
      </c>
      <c r="C81" s="35">
        <v>331340000000</v>
      </c>
      <c r="D81" s="35">
        <v>1013000000</v>
      </c>
      <c r="E81" s="35">
        <v>328206000000</v>
      </c>
      <c r="F81" s="35">
        <v>2121000000</v>
      </c>
      <c r="G81" s="34">
        <f t="shared" si="7"/>
        <v>595286267473</v>
      </c>
      <c r="H81" s="35">
        <v>635559142.00000012</v>
      </c>
      <c r="I81" s="35">
        <v>0</v>
      </c>
      <c r="J81" s="35">
        <v>0</v>
      </c>
      <c r="K81" s="35">
        <v>529536757267.00006</v>
      </c>
      <c r="L81" s="35">
        <v>276237087356</v>
      </c>
      <c r="M81" s="35">
        <v>0</v>
      </c>
      <c r="N81" s="35">
        <v>2747290268</v>
      </c>
      <c r="O81" s="35">
        <v>2698764768</v>
      </c>
      <c r="P81" s="35">
        <v>48525500</v>
      </c>
      <c r="Q81" s="35">
        <v>61215564796</v>
      </c>
      <c r="R81" s="35">
        <v>1151096000</v>
      </c>
      <c r="S81" s="35"/>
      <c r="T81" s="36">
        <f t="shared" si="8"/>
        <v>179.66024852809804</v>
      </c>
      <c r="U81" s="36">
        <f t="shared" si="6"/>
        <v>62.740290424481749</v>
      </c>
      <c r="V81" s="36">
        <f t="shared" si="9"/>
        <v>161.34280216297083</v>
      </c>
      <c r="X81" s="37">
        <v>595286267473</v>
      </c>
      <c r="Y81" s="9">
        <f t="shared" si="10"/>
        <v>0</v>
      </c>
    </row>
    <row r="82" spans="1:25" s="37" customFormat="1" ht="18.75" customHeight="1">
      <c r="A82" s="32">
        <v>70</v>
      </c>
      <c r="B82" s="41" t="s">
        <v>97</v>
      </c>
      <c r="C82" s="35">
        <v>90240000000</v>
      </c>
      <c r="D82" s="35">
        <v>180000000</v>
      </c>
      <c r="E82" s="35">
        <v>89071000000</v>
      </c>
      <c r="F82" s="35">
        <v>989000000</v>
      </c>
      <c r="G82" s="34">
        <f t="shared" si="7"/>
        <v>259413298121</v>
      </c>
      <c r="H82" s="35">
        <v>12642169679</v>
      </c>
      <c r="I82" s="35">
        <v>0</v>
      </c>
      <c r="J82" s="35">
        <v>0</v>
      </c>
      <c r="K82" s="35">
        <v>211375305480</v>
      </c>
      <c r="L82" s="35">
        <v>110066105564</v>
      </c>
      <c r="M82" s="35">
        <v>0</v>
      </c>
      <c r="N82" s="35">
        <v>2647300000</v>
      </c>
      <c r="O82" s="35">
        <v>2407300000</v>
      </c>
      <c r="P82" s="35">
        <v>240000000</v>
      </c>
      <c r="Q82" s="35">
        <v>32442482962</v>
      </c>
      <c r="R82" s="35">
        <v>306040000</v>
      </c>
      <c r="S82" s="35"/>
      <c r="T82" s="43">
        <f t="shared" si="8"/>
        <v>287.47041015181736</v>
      </c>
      <c r="U82" s="43">
        <f t="shared" si="6"/>
        <v>7023.4275994444442</v>
      </c>
      <c r="V82" s="43">
        <f t="shared" si="9"/>
        <v>237.31102769700576</v>
      </c>
      <c r="X82" s="37">
        <v>259413298121</v>
      </c>
      <c r="Y82" s="9">
        <f t="shared" si="10"/>
        <v>0</v>
      </c>
    </row>
    <row r="83" spans="1:25" s="37" customFormat="1" ht="18.75" customHeight="1">
      <c r="A83" s="32">
        <v>71</v>
      </c>
      <c r="B83" s="41" t="s">
        <v>98</v>
      </c>
      <c r="C83" s="35">
        <v>151260000000</v>
      </c>
      <c r="D83" s="35">
        <v>10550000000</v>
      </c>
      <c r="E83" s="35">
        <v>139836000000</v>
      </c>
      <c r="F83" s="35">
        <v>874000000</v>
      </c>
      <c r="G83" s="34">
        <f t="shared" si="7"/>
        <v>209814459834</v>
      </c>
      <c r="H83" s="35">
        <v>1085732000</v>
      </c>
      <c r="I83" s="35">
        <v>0</v>
      </c>
      <c r="J83" s="35">
        <v>0</v>
      </c>
      <c r="K83" s="35">
        <v>158896530529</v>
      </c>
      <c r="L83" s="35">
        <v>59328237466</v>
      </c>
      <c r="M83" s="35">
        <v>0</v>
      </c>
      <c r="N83" s="35">
        <v>3325554000</v>
      </c>
      <c r="O83" s="35">
        <v>674037000</v>
      </c>
      <c r="P83" s="35">
        <v>2651517000</v>
      </c>
      <c r="Q83" s="35">
        <v>46172355633</v>
      </c>
      <c r="R83" s="35">
        <v>334287672</v>
      </c>
      <c r="S83" s="35"/>
      <c r="T83" s="43">
        <f t="shared" si="8"/>
        <v>138.71113303847679</v>
      </c>
      <c r="U83" s="43">
        <f t="shared" si="6"/>
        <v>10.291298578199052</v>
      </c>
      <c r="V83" s="43">
        <f t="shared" si="9"/>
        <v>113.63063197531393</v>
      </c>
      <c r="X83" s="37">
        <v>209814459834</v>
      </c>
      <c r="Y83" s="9">
        <f t="shared" si="10"/>
        <v>0</v>
      </c>
    </row>
    <row r="84" spans="1:25" s="37" customFormat="1" ht="18.75" customHeight="1">
      <c r="A84" s="32">
        <v>72</v>
      </c>
      <c r="B84" s="41" t="s">
        <v>99</v>
      </c>
      <c r="C84" s="35">
        <v>118623000000</v>
      </c>
      <c r="D84" s="35">
        <v>240000000</v>
      </c>
      <c r="E84" s="35">
        <v>117975000000</v>
      </c>
      <c r="F84" s="35">
        <v>408000000</v>
      </c>
      <c r="G84" s="34">
        <f t="shared" si="7"/>
        <v>233060464554</v>
      </c>
      <c r="H84" s="35">
        <v>2348911276</v>
      </c>
      <c r="I84" s="35">
        <v>0</v>
      </c>
      <c r="J84" s="35">
        <v>0</v>
      </c>
      <c r="K84" s="35">
        <v>206606365958</v>
      </c>
      <c r="L84" s="35">
        <v>84929095499</v>
      </c>
      <c r="M84" s="35">
        <v>0</v>
      </c>
      <c r="N84" s="35">
        <v>2952280117</v>
      </c>
      <c r="O84" s="35">
        <v>2718355117</v>
      </c>
      <c r="P84" s="35">
        <v>233925000</v>
      </c>
      <c r="Q84" s="35">
        <v>20522009666</v>
      </c>
      <c r="R84" s="35">
        <v>630897537</v>
      </c>
      <c r="S84" s="35"/>
      <c r="T84" s="36">
        <f t="shared" si="8"/>
        <v>196.47156500341418</v>
      </c>
      <c r="U84" s="36">
        <f t="shared" si="6"/>
        <v>978.71303166666678</v>
      </c>
      <c r="V84" s="36">
        <f t="shared" si="9"/>
        <v>175.12724387200677</v>
      </c>
      <c r="X84" s="37">
        <v>233060464554</v>
      </c>
      <c r="Y84" s="9">
        <f t="shared" si="10"/>
        <v>0</v>
      </c>
    </row>
    <row r="85" spans="1:25" s="37" customFormat="1" ht="18.75" customHeight="1">
      <c r="A85" s="32">
        <v>73</v>
      </c>
      <c r="B85" s="41" t="s">
        <v>100</v>
      </c>
      <c r="C85" s="35">
        <v>130263000000</v>
      </c>
      <c r="D85" s="35">
        <v>410000000</v>
      </c>
      <c r="E85" s="35">
        <v>129474000000</v>
      </c>
      <c r="F85" s="35">
        <v>379000000</v>
      </c>
      <c r="G85" s="34">
        <f t="shared" si="7"/>
        <v>210743122533</v>
      </c>
      <c r="H85" s="35">
        <v>744382526</v>
      </c>
      <c r="I85" s="35">
        <v>0</v>
      </c>
      <c r="J85" s="35">
        <v>0</v>
      </c>
      <c r="K85" s="35">
        <v>191669201199</v>
      </c>
      <c r="L85" s="35">
        <v>98976924440</v>
      </c>
      <c r="M85" s="35">
        <v>0</v>
      </c>
      <c r="N85" s="35">
        <v>60818000</v>
      </c>
      <c r="O85" s="35">
        <v>0</v>
      </c>
      <c r="P85" s="35">
        <v>60818000</v>
      </c>
      <c r="Q85" s="35">
        <v>17896703808</v>
      </c>
      <c r="R85" s="35">
        <v>372017000</v>
      </c>
      <c r="S85" s="35"/>
      <c r="T85" s="36">
        <f t="shared" si="8"/>
        <v>161.78279521660025</v>
      </c>
      <c r="U85" s="36">
        <f t="shared" si="6"/>
        <v>181.55671365853658</v>
      </c>
      <c r="V85" s="36">
        <f t="shared" si="9"/>
        <v>148.03682685249549</v>
      </c>
      <c r="X85" s="37">
        <v>210743122533</v>
      </c>
      <c r="Y85" s="9">
        <f t="shared" si="10"/>
        <v>0</v>
      </c>
    </row>
    <row r="86" spans="1:25" s="37" customFormat="1" ht="18.75" customHeight="1">
      <c r="A86" s="32">
        <v>74</v>
      </c>
      <c r="B86" s="41" t="s">
        <v>101</v>
      </c>
      <c r="C86" s="35">
        <v>66645000000</v>
      </c>
      <c r="D86" s="35">
        <v>450000000</v>
      </c>
      <c r="E86" s="35">
        <v>65814000000</v>
      </c>
      <c r="F86" s="35">
        <v>381000000</v>
      </c>
      <c r="G86" s="34">
        <f t="shared" si="7"/>
        <v>161386520369</v>
      </c>
      <c r="H86" s="35">
        <v>1834993013.9999998</v>
      </c>
      <c r="I86" s="35">
        <v>419972099.00000054</v>
      </c>
      <c r="J86" s="35">
        <v>0</v>
      </c>
      <c r="K86" s="35">
        <v>110884280399</v>
      </c>
      <c r="L86" s="35">
        <v>33339347201.688595</v>
      </c>
      <c r="M86" s="35">
        <v>0</v>
      </c>
      <c r="N86" s="35">
        <v>20730776680</v>
      </c>
      <c r="O86" s="35">
        <v>19980858680</v>
      </c>
      <c r="P86" s="35">
        <v>749918000</v>
      </c>
      <c r="Q86" s="35">
        <v>27801935284</v>
      </c>
      <c r="R86" s="35">
        <v>134534992</v>
      </c>
      <c r="S86" s="35"/>
      <c r="T86" s="36">
        <f t="shared" si="8"/>
        <v>242.15848206016958</v>
      </c>
      <c r="U86" s="36">
        <f t="shared" si="6"/>
        <v>407.77622533333329</v>
      </c>
      <c r="V86" s="36">
        <f t="shared" si="9"/>
        <v>168.48129637918984</v>
      </c>
      <c r="X86" s="37">
        <v>161386520369</v>
      </c>
      <c r="Y86" s="9">
        <f t="shared" si="10"/>
        <v>0</v>
      </c>
    </row>
    <row r="87" spans="1:25" s="37" customFormat="1" ht="18.75" customHeight="1">
      <c r="A87" s="32">
        <v>75</v>
      </c>
      <c r="B87" s="41" t="s">
        <v>102</v>
      </c>
      <c r="C87" s="35">
        <v>157123600000</v>
      </c>
      <c r="D87" s="35">
        <v>3524000000</v>
      </c>
      <c r="E87" s="35">
        <v>152991600000</v>
      </c>
      <c r="F87" s="35">
        <v>608000000</v>
      </c>
      <c r="G87" s="34">
        <f t="shared" si="7"/>
        <v>318682693304</v>
      </c>
      <c r="H87" s="35">
        <v>3955501341</v>
      </c>
      <c r="I87" s="35">
        <v>0</v>
      </c>
      <c r="J87" s="35">
        <v>0</v>
      </c>
      <c r="K87" s="35">
        <v>261089721283.00003</v>
      </c>
      <c r="L87" s="35">
        <v>103932153896</v>
      </c>
      <c r="M87" s="35">
        <v>0</v>
      </c>
      <c r="N87" s="35">
        <v>7911302259</v>
      </c>
      <c r="O87" s="35">
        <v>6595405367</v>
      </c>
      <c r="P87" s="35">
        <v>1315896892</v>
      </c>
      <c r="Q87" s="35">
        <v>45726168421</v>
      </c>
      <c r="R87" s="35">
        <v>0</v>
      </c>
      <c r="S87" s="35"/>
      <c r="T87" s="36">
        <f t="shared" si="8"/>
        <v>202.82293258555683</v>
      </c>
      <c r="U87" s="36">
        <f t="shared" si="6"/>
        <v>112.24464645289444</v>
      </c>
      <c r="V87" s="36">
        <f t="shared" si="9"/>
        <v>170.65624601808207</v>
      </c>
      <c r="X87" s="37">
        <v>318682693304</v>
      </c>
      <c r="Y87" s="9">
        <f t="shared" si="10"/>
        <v>0</v>
      </c>
    </row>
    <row r="88" spans="1:25" s="37" customFormat="1" ht="18.75" customHeight="1">
      <c r="A88" s="32">
        <v>76</v>
      </c>
      <c r="B88" s="41" t="s">
        <v>103</v>
      </c>
      <c r="C88" s="35">
        <v>109016460000</v>
      </c>
      <c r="D88" s="35">
        <v>3130260000</v>
      </c>
      <c r="E88" s="35">
        <v>105489200000</v>
      </c>
      <c r="F88" s="35">
        <v>397000000</v>
      </c>
      <c r="G88" s="34">
        <f t="shared" si="7"/>
        <v>204095125454.99997</v>
      </c>
      <c r="H88" s="35">
        <v>6934809340.999999</v>
      </c>
      <c r="I88" s="35">
        <v>0</v>
      </c>
      <c r="J88" s="35">
        <v>0</v>
      </c>
      <c r="K88" s="35">
        <v>173611142483.99997</v>
      </c>
      <c r="L88" s="35">
        <v>74466340933</v>
      </c>
      <c r="M88" s="35">
        <v>0</v>
      </c>
      <c r="N88" s="35">
        <v>4897292181</v>
      </c>
      <c r="O88" s="35">
        <v>3981559811</v>
      </c>
      <c r="P88" s="35">
        <v>915732370</v>
      </c>
      <c r="Q88" s="35">
        <v>18651881449</v>
      </c>
      <c r="R88" s="35">
        <v>0</v>
      </c>
      <c r="S88" s="35"/>
      <c r="T88" s="36">
        <f t="shared" si="8"/>
        <v>187.21496318537584</v>
      </c>
      <c r="U88" s="36">
        <f t="shared" si="6"/>
        <v>221.5410010989502</v>
      </c>
      <c r="V88" s="36">
        <f t="shared" si="9"/>
        <v>164.57717233991724</v>
      </c>
      <c r="X88" s="37">
        <v>204095125455</v>
      </c>
      <c r="Y88" s="9">
        <f t="shared" si="10"/>
        <v>0</v>
      </c>
    </row>
    <row r="89" spans="1:25" s="37" customFormat="1" ht="18.75" customHeight="1">
      <c r="A89" s="32">
        <v>77</v>
      </c>
      <c r="B89" s="41" t="s">
        <v>104</v>
      </c>
      <c r="C89" s="35">
        <v>151270300000</v>
      </c>
      <c r="D89" s="35">
        <v>450000000</v>
      </c>
      <c r="E89" s="35">
        <v>150255300000</v>
      </c>
      <c r="F89" s="35">
        <v>565000000</v>
      </c>
      <c r="G89" s="34">
        <f t="shared" si="7"/>
        <v>273377010964</v>
      </c>
      <c r="H89" s="35">
        <v>541997562.00000048</v>
      </c>
      <c r="I89" s="35">
        <v>14500611.000000048</v>
      </c>
      <c r="J89" s="35">
        <v>0</v>
      </c>
      <c r="K89" s="35">
        <v>243891003016</v>
      </c>
      <c r="L89" s="35">
        <v>108137024981</v>
      </c>
      <c r="M89" s="35">
        <v>0</v>
      </c>
      <c r="N89" s="35">
        <v>6313710759</v>
      </c>
      <c r="O89" s="35">
        <v>5451725759</v>
      </c>
      <c r="P89" s="35">
        <v>861985000</v>
      </c>
      <c r="Q89" s="35">
        <v>22630299627</v>
      </c>
      <c r="R89" s="35">
        <v>0</v>
      </c>
      <c r="S89" s="35"/>
      <c r="T89" s="36">
        <f t="shared" si="8"/>
        <v>180.72087578592757</v>
      </c>
      <c r="U89" s="36">
        <f t="shared" si="6"/>
        <v>120.44390266666679</v>
      </c>
      <c r="V89" s="36">
        <f t="shared" si="9"/>
        <v>162.31773722191497</v>
      </c>
      <c r="X89" s="37">
        <v>273377010964</v>
      </c>
      <c r="Y89" s="9">
        <f t="shared" si="10"/>
        <v>0</v>
      </c>
    </row>
    <row r="90" spans="1:25" s="37" customFormat="1" ht="18.75" customHeight="1">
      <c r="A90" s="32">
        <v>78</v>
      </c>
      <c r="B90" s="41" t="s">
        <v>105</v>
      </c>
      <c r="C90" s="35">
        <v>81279000000</v>
      </c>
      <c r="D90" s="35">
        <v>380000000</v>
      </c>
      <c r="E90" s="35">
        <v>80577000000</v>
      </c>
      <c r="F90" s="35">
        <v>322000000</v>
      </c>
      <c r="G90" s="34">
        <f t="shared" si="7"/>
        <v>153254824007</v>
      </c>
      <c r="H90" s="35">
        <v>3870523753.9999995</v>
      </c>
      <c r="I90" s="35">
        <v>0</v>
      </c>
      <c r="J90" s="35">
        <v>0</v>
      </c>
      <c r="K90" s="35">
        <v>127978650122</v>
      </c>
      <c r="L90" s="35">
        <v>55863607285</v>
      </c>
      <c r="M90" s="35">
        <v>0</v>
      </c>
      <c r="N90" s="35">
        <v>4698205861</v>
      </c>
      <c r="O90" s="35">
        <v>3816145374</v>
      </c>
      <c r="P90" s="35">
        <v>882060487</v>
      </c>
      <c r="Q90" s="35">
        <v>16707444270</v>
      </c>
      <c r="R90" s="35">
        <v>0</v>
      </c>
      <c r="S90" s="35"/>
      <c r="T90" s="36">
        <f t="shared" si="8"/>
        <v>188.5540225728663</v>
      </c>
      <c r="U90" s="36">
        <f t="shared" si="6"/>
        <v>1018.5588826315789</v>
      </c>
      <c r="V90" s="36">
        <f t="shared" si="9"/>
        <v>158.82776738026979</v>
      </c>
      <c r="X90" s="37">
        <v>153254824007</v>
      </c>
      <c r="Y90" s="9">
        <f t="shared" si="10"/>
        <v>0</v>
      </c>
    </row>
    <row r="91" spans="1:25" s="37" customFormat="1" ht="18.75" customHeight="1">
      <c r="A91" s="32">
        <v>79</v>
      </c>
      <c r="B91" s="41" t="s">
        <v>106</v>
      </c>
      <c r="C91" s="35">
        <v>71255000000</v>
      </c>
      <c r="D91" s="35">
        <v>190000000</v>
      </c>
      <c r="E91" s="35">
        <v>70766000000</v>
      </c>
      <c r="F91" s="35">
        <v>299000000</v>
      </c>
      <c r="G91" s="34">
        <f t="shared" si="7"/>
        <v>134863151518</v>
      </c>
      <c r="H91" s="35">
        <v>2408618999.9999995</v>
      </c>
      <c r="I91" s="35">
        <v>0</v>
      </c>
      <c r="J91" s="35">
        <v>0</v>
      </c>
      <c r="K91" s="35">
        <v>117831545896</v>
      </c>
      <c r="L91" s="35">
        <v>52577143925</v>
      </c>
      <c r="M91" s="35">
        <v>0</v>
      </c>
      <c r="N91" s="35">
        <v>855751462</v>
      </c>
      <c r="O91" s="35">
        <v>725338662</v>
      </c>
      <c r="P91" s="35">
        <v>130412800</v>
      </c>
      <c r="Q91" s="35">
        <v>13767235160</v>
      </c>
      <c r="R91" s="35">
        <v>0</v>
      </c>
      <c r="S91" s="35"/>
      <c r="T91" s="36">
        <f t="shared" si="8"/>
        <v>189.26833417725072</v>
      </c>
      <c r="U91" s="36">
        <f t="shared" si="6"/>
        <v>1267.6942105263156</v>
      </c>
      <c r="V91" s="36">
        <f t="shared" si="9"/>
        <v>166.50869894582144</v>
      </c>
      <c r="X91" s="37">
        <v>134863151518</v>
      </c>
      <c r="Y91" s="9">
        <f t="shared" si="10"/>
        <v>0</v>
      </c>
    </row>
    <row r="92" spans="1:25" s="37" customFormat="1" ht="18.75" customHeight="1">
      <c r="A92" s="32">
        <v>80</v>
      </c>
      <c r="B92" s="41" t="s">
        <v>107</v>
      </c>
      <c r="C92" s="35">
        <v>85800000000</v>
      </c>
      <c r="D92" s="35">
        <v>280000000</v>
      </c>
      <c r="E92" s="35">
        <v>85096000000</v>
      </c>
      <c r="F92" s="35">
        <v>424000000</v>
      </c>
      <c r="G92" s="34">
        <f t="shared" si="7"/>
        <v>148214395734</v>
      </c>
      <c r="H92" s="35">
        <v>1440703999.9999998</v>
      </c>
      <c r="I92" s="35">
        <v>122790999.99999994</v>
      </c>
      <c r="J92" s="35">
        <v>0</v>
      </c>
      <c r="K92" s="35">
        <v>116280296617</v>
      </c>
      <c r="L92" s="35">
        <v>57759583781</v>
      </c>
      <c r="M92" s="35">
        <v>0</v>
      </c>
      <c r="N92" s="35">
        <v>6781096029</v>
      </c>
      <c r="O92" s="35">
        <v>6584323029</v>
      </c>
      <c r="P92" s="35">
        <v>196773000</v>
      </c>
      <c r="Q92" s="35">
        <v>23712299088</v>
      </c>
      <c r="R92" s="35">
        <v>0</v>
      </c>
      <c r="S92" s="35"/>
      <c r="T92" s="36">
        <f t="shared" si="8"/>
        <v>172.74405097202796</v>
      </c>
      <c r="U92" s="36">
        <f t="shared" si="6"/>
        <v>514.53714285714284</v>
      </c>
      <c r="V92" s="36">
        <f t="shared" si="9"/>
        <v>136.6460193393344</v>
      </c>
      <c r="X92" s="37">
        <v>148214395734</v>
      </c>
      <c r="Y92" s="9">
        <f t="shared" si="10"/>
        <v>0</v>
      </c>
    </row>
    <row r="93" spans="1:25" s="37" customFormat="1" ht="18.75" customHeight="1">
      <c r="A93" s="32">
        <v>81</v>
      </c>
      <c r="B93" s="41" t="s">
        <v>108</v>
      </c>
      <c r="C93" s="35">
        <v>86226246000.000015</v>
      </c>
      <c r="D93" s="35">
        <v>1636840000</v>
      </c>
      <c r="E93" s="35">
        <v>84172510000.000015</v>
      </c>
      <c r="F93" s="35">
        <v>416895999.99999994</v>
      </c>
      <c r="G93" s="34">
        <f t="shared" si="7"/>
        <v>182834180661</v>
      </c>
      <c r="H93" s="35">
        <v>3354714713</v>
      </c>
      <c r="I93" s="35">
        <v>0</v>
      </c>
      <c r="J93" s="35">
        <v>0</v>
      </c>
      <c r="K93" s="35">
        <v>153786690148</v>
      </c>
      <c r="L93" s="35">
        <v>52116892800</v>
      </c>
      <c r="M93" s="35">
        <v>0</v>
      </c>
      <c r="N93" s="35">
        <v>2364133073</v>
      </c>
      <c r="O93" s="35">
        <v>2057121133</v>
      </c>
      <c r="P93" s="35">
        <v>307011940</v>
      </c>
      <c r="Q93" s="35">
        <v>23328642727</v>
      </c>
      <c r="R93" s="35">
        <v>0</v>
      </c>
      <c r="S93" s="35"/>
      <c r="T93" s="36">
        <f t="shared" si="8"/>
        <v>212.0400564127539</v>
      </c>
      <c r="U93" s="36">
        <f t="shared" si="6"/>
        <v>204.95068015200019</v>
      </c>
      <c r="V93" s="36">
        <f t="shared" si="9"/>
        <v>182.70417520874688</v>
      </c>
      <c r="X93" s="37">
        <v>182834180661</v>
      </c>
      <c r="Y93" s="9">
        <f t="shared" si="10"/>
        <v>0</v>
      </c>
    </row>
    <row r="94" spans="1:25" s="37" customFormat="1" ht="18.75" customHeight="1">
      <c r="A94" s="32">
        <v>82</v>
      </c>
      <c r="B94" s="41" t="s">
        <v>109</v>
      </c>
      <c r="C94" s="35">
        <v>104886850000</v>
      </c>
      <c r="D94" s="35">
        <v>2330260000</v>
      </c>
      <c r="E94" s="35">
        <v>102105358000</v>
      </c>
      <c r="F94" s="35">
        <v>451232000</v>
      </c>
      <c r="G94" s="34">
        <f t="shared" si="7"/>
        <v>191969736113</v>
      </c>
      <c r="H94" s="35">
        <v>3441937353.9999995</v>
      </c>
      <c r="I94" s="35">
        <v>543726000</v>
      </c>
      <c r="J94" s="35">
        <v>0</v>
      </c>
      <c r="K94" s="35">
        <v>155145348771</v>
      </c>
      <c r="L94" s="35">
        <v>75225711118</v>
      </c>
      <c r="M94" s="35">
        <v>0</v>
      </c>
      <c r="N94" s="35">
        <v>10482548714</v>
      </c>
      <c r="O94" s="35">
        <v>9951663734</v>
      </c>
      <c r="P94" s="35">
        <v>530884980.00000006</v>
      </c>
      <c r="Q94" s="35">
        <v>22771901274</v>
      </c>
      <c r="R94" s="35">
        <v>128000000</v>
      </c>
      <c r="S94" s="35"/>
      <c r="T94" s="36">
        <f t="shared" si="8"/>
        <v>183.02555192857827</v>
      </c>
      <c r="U94" s="36">
        <f t="shared" si="6"/>
        <v>147.70615098744344</v>
      </c>
      <c r="V94" s="36">
        <f t="shared" si="9"/>
        <v>151.94633446268315</v>
      </c>
      <c r="X94" s="37">
        <v>191969736113</v>
      </c>
      <c r="Y94" s="9">
        <f t="shared" si="10"/>
        <v>0</v>
      </c>
    </row>
    <row r="95" spans="1:25" s="37" customFormat="1" ht="18.75" customHeight="1">
      <c r="A95" s="32">
        <v>83</v>
      </c>
      <c r="B95" s="41" t="s">
        <v>110</v>
      </c>
      <c r="C95" s="35">
        <v>114060440000</v>
      </c>
      <c r="D95" s="35">
        <v>2230260000</v>
      </c>
      <c r="E95" s="35">
        <v>111251014000</v>
      </c>
      <c r="F95" s="35">
        <v>579165999.99999988</v>
      </c>
      <c r="G95" s="34">
        <f t="shared" si="7"/>
        <v>196084025178.99997</v>
      </c>
      <c r="H95" s="35">
        <v>13505312474.999998</v>
      </c>
      <c r="I95" s="35">
        <v>0</v>
      </c>
      <c r="J95" s="35">
        <v>0</v>
      </c>
      <c r="K95" s="35">
        <v>160357191464.99997</v>
      </c>
      <c r="L95" s="35">
        <v>81542511410</v>
      </c>
      <c r="M95" s="35">
        <v>0</v>
      </c>
      <c r="N95" s="35">
        <v>4686095048</v>
      </c>
      <c r="O95" s="35">
        <v>3689456348</v>
      </c>
      <c r="P95" s="35">
        <v>996638700</v>
      </c>
      <c r="Q95" s="35">
        <v>17535426191</v>
      </c>
      <c r="R95" s="35">
        <v>0</v>
      </c>
      <c r="S95" s="35"/>
      <c r="T95" s="36">
        <f t="shared" si="8"/>
        <v>171.91238713352323</v>
      </c>
      <c r="U95" s="36">
        <f t="shared" si="6"/>
        <v>605.54879139651871</v>
      </c>
      <c r="V95" s="36">
        <f t="shared" si="9"/>
        <v>144.13998191962546</v>
      </c>
      <c r="X95" s="37">
        <v>196084025179</v>
      </c>
      <c r="Y95" s="9">
        <f t="shared" si="10"/>
        <v>0</v>
      </c>
    </row>
    <row r="96" spans="1:25" s="37" customFormat="1" ht="18.75" customHeight="1">
      <c r="A96" s="32">
        <v>84</v>
      </c>
      <c r="B96" s="42" t="s">
        <v>111</v>
      </c>
      <c r="C96" s="35">
        <v>91659016000</v>
      </c>
      <c r="D96" s="35">
        <v>2230300000</v>
      </c>
      <c r="E96" s="35">
        <v>89026382000</v>
      </c>
      <c r="F96" s="35">
        <v>402334000</v>
      </c>
      <c r="G96" s="34">
        <f t="shared" si="7"/>
        <v>162218772945</v>
      </c>
      <c r="H96" s="35">
        <v>8996116167</v>
      </c>
      <c r="I96" s="35">
        <v>0</v>
      </c>
      <c r="J96" s="35">
        <v>0</v>
      </c>
      <c r="K96" s="35">
        <v>129431807680</v>
      </c>
      <c r="L96" s="35">
        <v>65565857978</v>
      </c>
      <c r="M96" s="35">
        <v>0</v>
      </c>
      <c r="N96" s="35">
        <v>5974578621</v>
      </c>
      <c r="O96" s="35">
        <v>5017999927</v>
      </c>
      <c r="P96" s="35">
        <v>956578694</v>
      </c>
      <c r="Q96" s="35">
        <v>17816270477</v>
      </c>
      <c r="R96" s="35">
        <v>0</v>
      </c>
      <c r="S96" s="35"/>
      <c r="T96" s="36">
        <f t="shared" si="8"/>
        <v>176.98070525326173</v>
      </c>
      <c r="U96" s="36">
        <f t="shared" si="6"/>
        <v>403.35901748643676</v>
      </c>
      <c r="V96" s="36">
        <f t="shared" si="9"/>
        <v>145.38590109165619</v>
      </c>
      <c r="X96" s="37">
        <v>162218772945</v>
      </c>
      <c r="Y96" s="9">
        <f t="shared" si="10"/>
        <v>0</v>
      </c>
    </row>
    <row r="97" spans="1:25" s="37" customFormat="1" ht="18.75" customHeight="1">
      <c r="A97" s="32">
        <v>85</v>
      </c>
      <c r="B97" s="44" t="s">
        <v>112</v>
      </c>
      <c r="C97" s="35">
        <v>54218448000.000008</v>
      </c>
      <c r="D97" s="35">
        <v>2280340000</v>
      </c>
      <c r="E97" s="35">
        <v>51574736000.000008</v>
      </c>
      <c r="F97" s="35">
        <v>363371999.99999994</v>
      </c>
      <c r="G97" s="34">
        <f t="shared" si="7"/>
        <v>101289058998</v>
      </c>
      <c r="H97" s="35">
        <v>1691025193.9999998</v>
      </c>
      <c r="I97" s="35">
        <v>0</v>
      </c>
      <c r="J97" s="35">
        <v>0</v>
      </c>
      <c r="K97" s="35">
        <v>82677368411</v>
      </c>
      <c r="L97" s="35">
        <v>28179578580</v>
      </c>
      <c r="M97" s="35">
        <v>0</v>
      </c>
      <c r="N97" s="35">
        <v>3637458629</v>
      </c>
      <c r="O97" s="35">
        <v>2710363329</v>
      </c>
      <c r="P97" s="35">
        <v>927095300</v>
      </c>
      <c r="Q97" s="35">
        <v>13188936764</v>
      </c>
      <c r="R97" s="35">
        <v>94270000</v>
      </c>
      <c r="S97" s="35"/>
      <c r="T97" s="36">
        <f t="shared" si="8"/>
        <v>186.81659607445789</v>
      </c>
      <c r="U97" s="36">
        <f t="shared" si="6"/>
        <v>74.156713209433661</v>
      </c>
      <c r="V97" s="36">
        <f t="shared" si="9"/>
        <v>160.30594594027585</v>
      </c>
      <c r="X97" s="37">
        <v>101289058998</v>
      </c>
      <c r="Y97" s="9">
        <f t="shared" si="10"/>
        <v>0</v>
      </c>
    </row>
    <row r="98" spans="1:25" s="37" customFormat="1" ht="18.75" customHeight="1">
      <c r="A98" s="32">
        <v>86</v>
      </c>
      <c r="B98" s="44" t="s">
        <v>113</v>
      </c>
      <c r="C98" s="35">
        <v>83145000000</v>
      </c>
      <c r="D98" s="35">
        <v>60000000</v>
      </c>
      <c r="E98" s="35">
        <v>82766000000</v>
      </c>
      <c r="F98" s="35">
        <v>319000000</v>
      </c>
      <c r="G98" s="34">
        <f t="shared" si="7"/>
        <v>156782149837</v>
      </c>
      <c r="H98" s="35">
        <v>0</v>
      </c>
      <c r="I98" s="35">
        <v>0</v>
      </c>
      <c r="J98" s="35">
        <v>0</v>
      </c>
      <c r="K98" s="35">
        <v>108485737681</v>
      </c>
      <c r="L98" s="35">
        <v>60977893275</v>
      </c>
      <c r="M98" s="35">
        <v>0</v>
      </c>
      <c r="N98" s="35">
        <v>18754443000</v>
      </c>
      <c r="O98" s="35">
        <v>13411491000</v>
      </c>
      <c r="P98" s="35">
        <v>5342952000</v>
      </c>
      <c r="Q98" s="35">
        <v>29371794230</v>
      </c>
      <c r="R98" s="35">
        <v>170174926</v>
      </c>
      <c r="S98" s="35"/>
      <c r="T98" s="36">
        <f t="shared" si="8"/>
        <v>188.56473610800407</v>
      </c>
      <c r="U98" s="36">
        <f t="shared" si="6"/>
        <v>0</v>
      </c>
      <c r="V98" s="36">
        <f t="shared" si="9"/>
        <v>131.07524548848562</v>
      </c>
      <c r="X98" s="37">
        <v>156782149837</v>
      </c>
      <c r="Y98" s="9">
        <f t="shared" si="10"/>
        <v>0</v>
      </c>
    </row>
    <row r="99" spans="1:25" s="37" customFormat="1" ht="18.75" customHeight="1">
      <c r="A99" s="32">
        <v>87</v>
      </c>
      <c r="B99" s="44" t="s">
        <v>114</v>
      </c>
      <c r="C99" s="35">
        <v>72872000000</v>
      </c>
      <c r="D99" s="35">
        <v>18000000</v>
      </c>
      <c r="E99" s="35">
        <v>72568000000</v>
      </c>
      <c r="F99" s="35">
        <v>286000000</v>
      </c>
      <c r="G99" s="34">
        <f t="shared" si="7"/>
        <v>160421238236</v>
      </c>
      <c r="H99" s="35">
        <v>0</v>
      </c>
      <c r="I99" s="35">
        <v>0</v>
      </c>
      <c r="J99" s="35">
        <v>0</v>
      </c>
      <c r="K99" s="35">
        <v>93846218582</v>
      </c>
      <c r="L99" s="35">
        <v>53969948814.999992</v>
      </c>
      <c r="M99" s="35">
        <v>0</v>
      </c>
      <c r="N99" s="35">
        <v>33767787603</v>
      </c>
      <c r="O99" s="35">
        <v>16362768779</v>
      </c>
      <c r="P99" s="35">
        <v>17405018824</v>
      </c>
      <c r="Q99" s="35">
        <v>32705111051</v>
      </c>
      <c r="R99" s="35">
        <v>102121000</v>
      </c>
      <c r="S99" s="35"/>
      <c r="T99" s="36">
        <f t="shared" si="8"/>
        <v>220.14112174223297</v>
      </c>
      <c r="U99" s="36">
        <f t="shared" si="6"/>
        <v>0</v>
      </c>
      <c r="V99" s="36">
        <f t="shared" si="9"/>
        <v>129.3217652160732</v>
      </c>
      <c r="X99" s="37">
        <v>160421238236</v>
      </c>
      <c r="Y99" s="9">
        <f t="shared" si="10"/>
        <v>0</v>
      </c>
    </row>
    <row r="100" spans="1:25" s="37" customFormat="1" ht="18.75" customHeight="1">
      <c r="A100" s="32">
        <v>88</v>
      </c>
      <c r="B100" s="44" t="s">
        <v>115</v>
      </c>
      <c r="C100" s="35">
        <v>72271000000</v>
      </c>
      <c r="D100" s="35">
        <v>48000000</v>
      </c>
      <c r="E100" s="35">
        <v>71952000000</v>
      </c>
      <c r="F100" s="35">
        <v>271000000</v>
      </c>
      <c r="G100" s="34">
        <f t="shared" si="7"/>
        <v>115060412614</v>
      </c>
      <c r="H100" s="35">
        <v>12000000</v>
      </c>
      <c r="I100" s="35">
        <v>4000000</v>
      </c>
      <c r="J100" s="35">
        <v>0</v>
      </c>
      <c r="K100" s="35">
        <v>99943938147</v>
      </c>
      <c r="L100" s="35">
        <v>51531735969</v>
      </c>
      <c r="M100" s="35">
        <v>0</v>
      </c>
      <c r="N100" s="35">
        <v>2791702737</v>
      </c>
      <c r="O100" s="35">
        <v>2297140175</v>
      </c>
      <c r="P100" s="35">
        <v>494562562</v>
      </c>
      <c r="Q100" s="35">
        <v>12180921730</v>
      </c>
      <c r="R100" s="35">
        <v>131850000</v>
      </c>
      <c r="S100" s="35"/>
      <c r="T100" s="36">
        <f t="shared" si="8"/>
        <v>159.20689158030191</v>
      </c>
      <c r="U100" s="36">
        <f t="shared" si="6"/>
        <v>25</v>
      </c>
      <c r="V100" s="36">
        <f t="shared" si="9"/>
        <v>138.90362762258172</v>
      </c>
      <c r="X100" s="37">
        <v>115060412614</v>
      </c>
      <c r="Y100" s="9">
        <f t="shared" si="10"/>
        <v>0</v>
      </c>
    </row>
    <row r="101" spans="1:25" s="37" customFormat="1" ht="18.75" customHeight="1">
      <c r="A101" s="32">
        <v>89</v>
      </c>
      <c r="B101" s="44" t="s">
        <v>116</v>
      </c>
      <c r="C101" s="35">
        <v>153210000000</v>
      </c>
      <c r="D101" s="35">
        <v>174000000</v>
      </c>
      <c r="E101" s="35">
        <v>152408000000</v>
      </c>
      <c r="F101" s="35">
        <v>628000000</v>
      </c>
      <c r="G101" s="34">
        <f t="shared" si="7"/>
        <v>282390965879</v>
      </c>
      <c r="H101" s="35">
        <v>30163999.999999762</v>
      </c>
      <c r="I101" s="35">
        <v>10163999.99999976</v>
      </c>
      <c r="J101" s="35">
        <v>0</v>
      </c>
      <c r="K101" s="35">
        <v>245783383983</v>
      </c>
      <c r="L101" s="35">
        <v>101981648090</v>
      </c>
      <c r="M101" s="35">
        <v>0</v>
      </c>
      <c r="N101" s="35">
        <v>8500332402</v>
      </c>
      <c r="O101" s="35">
        <v>5821576000</v>
      </c>
      <c r="P101" s="35">
        <v>2678756402</v>
      </c>
      <c r="Q101" s="35">
        <v>27795776494</v>
      </c>
      <c r="R101" s="35">
        <v>281309000</v>
      </c>
      <c r="S101" s="35"/>
      <c r="T101" s="36">
        <f t="shared" si="8"/>
        <v>184.31627562104299</v>
      </c>
      <c r="U101" s="36">
        <f t="shared" si="6"/>
        <v>17.335632183907908</v>
      </c>
      <c r="V101" s="36">
        <f t="shared" si="9"/>
        <v>161.26672089588473</v>
      </c>
      <c r="X101" s="37">
        <v>282390965879</v>
      </c>
      <c r="Y101" s="9">
        <f t="shared" si="10"/>
        <v>0</v>
      </c>
    </row>
    <row r="102" spans="1:25" s="37" customFormat="1" ht="18.75" customHeight="1">
      <c r="A102" s="32">
        <v>90</v>
      </c>
      <c r="B102" s="41" t="s">
        <v>117</v>
      </c>
      <c r="C102" s="35">
        <v>171129000000</v>
      </c>
      <c r="D102" s="35">
        <v>2149000000</v>
      </c>
      <c r="E102" s="35">
        <v>168230000000</v>
      </c>
      <c r="F102" s="35">
        <v>750000000</v>
      </c>
      <c r="G102" s="34">
        <f t="shared" si="7"/>
        <v>292646366180</v>
      </c>
      <c r="H102" s="35">
        <v>1700434757.000001</v>
      </c>
      <c r="I102" s="35">
        <v>61094944.999999829</v>
      </c>
      <c r="J102" s="35">
        <v>0</v>
      </c>
      <c r="K102" s="35">
        <v>235800950305.99997</v>
      </c>
      <c r="L102" s="35">
        <v>121468956926.99998</v>
      </c>
      <c r="M102" s="35">
        <v>0</v>
      </c>
      <c r="N102" s="35">
        <v>22399274201</v>
      </c>
      <c r="O102" s="35">
        <v>13312435725</v>
      </c>
      <c r="P102" s="35">
        <v>9086838476</v>
      </c>
      <c r="Q102" s="35">
        <v>28123416910</v>
      </c>
      <c r="R102" s="35">
        <v>4622290006</v>
      </c>
      <c r="S102" s="35"/>
      <c r="T102" s="36">
        <f t="shared" si="8"/>
        <v>171.00921888166235</v>
      </c>
      <c r="U102" s="36">
        <f t="shared" si="6"/>
        <v>79.126791856677571</v>
      </c>
      <c r="V102" s="36">
        <f t="shared" si="9"/>
        <v>140.16581484039705</v>
      </c>
      <c r="X102" s="37">
        <v>292646366180</v>
      </c>
      <c r="Y102" s="9">
        <f t="shared" si="10"/>
        <v>0</v>
      </c>
    </row>
    <row r="103" spans="1:25" s="37" customFormat="1" ht="18.75" customHeight="1">
      <c r="A103" s="32">
        <v>91</v>
      </c>
      <c r="B103" s="41" t="s">
        <v>118</v>
      </c>
      <c r="C103" s="35">
        <v>44186000000</v>
      </c>
      <c r="D103" s="35">
        <v>1931000000</v>
      </c>
      <c r="E103" s="35">
        <v>41805000000</v>
      </c>
      <c r="F103" s="35">
        <v>450000000</v>
      </c>
      <c r="G103" s="34">
        <f t="shared" si="7"/>
        <v>80880774293</v>
      </c>
      <c r="H103" s="35">
        <v>1506717939.9999995</v>
      </c>
      <c r="I103" s="35">
        <v>0</v>
      </c>
      <c r="J103" s="35">
        <v>0</v>
      </c>
      <c r="K103" s="35">
        <v>65725403342.000008</v>
      </c>
      <c r="L103" s="35">
        <v>21662041105</v>
      </c>
      <c r="M103" s="35">
        <v>0</v>
      </c>
      <c r="N103" s="35">
        <v>7717255335</v>
      </c>
      <c r="O103" s="35">
        <v>5278823739</v>
      </c>
      <c r="P103" s="35">
        <v>2438431596</v>
      </c>
      <c r="Q103" s="35">
        <v>5931397676</v>
      </c>
      <c r="R103" s="35">
        <v>0</v>
      </c>
      <c r="S103" s="35"/>
      <c r="T103" s="36">
        <f t="shared" si="8"/>
        <v>183.0461555537953</v>
      </c>
      <c r="U103" s="36">
        <f t="shared" si="6"/>
        <v>78.027858104608981</v>
      </c>
      <c r="V103" s="36">
        <f t="shared" si="9"/>
        <v>157.2190009376869</v>
      </c>
      <c r="X103" s="37">
        <v>80880774293</v>
      </c>
      <c r="Y103" s="9">
        <f t="shared" si="10"/>
        <v>0</v>
      </c>
    </row>
    <row r="104" spans="1:25" s="37" customFormat="1" ht="18.75" customHeight="1">
      <c r="A104" s="32">
        <v>92</v>
      </c>
      <c r="B104" s="39" t="s">
        <v>119</v>
      </c>
      <c r="C104" s="35">
        <v>81889000000</v>
      </c>
      <c r="D104" s="35">
        <v>165000000</v>
      </c>
      <c r="E104" s="35">
        <v>81274000000</v>
      </c>
      <c r="F104" s="35">
        <v>450000000</v>
      </c>
      <c r="G104" s="34">
        <f t="shared" si="7"/>
        <v>169533532865</v>
      </c>
      <c r="H104" s="35">
        <v>65750000</v>
      </c>
      <c r="I104" s="35">
        <v>0</v>
      </c>
      <c r="J104" s="35">
        <v>0</v>
      </c>
      <c r="K104" s="35">
        <v>115008622481.99998</v>
      </c>
      <c r="L104" s="35">
        <v>56037515524</v>
      </c>
      <c r="M104" s="35">
        <v>0</v>
      </c>
      <c r="N104" s="35">
        <v>30483958347</v>
      </c>
      <c r="O104" s="35">
        <v>20150662368</v>
      </c>
      <c r="P104" s="35">
        <v>10333295979</v>
      </c>
      <c r="Q104" s="35">
        <v>23975202036</v>
      </c>
      <c r="R104" s="35">
        <v>0</v>
      </c>
      <c r="S104" s="35"/>
      <c r="T104" s="36">
        <f t="shared" si="8"/>
        <v>207.02845664863415</v>
      </c>
      <c r="U104" s="36">
        <f t="shared" si="6"/>
        <v>39.848484848484851</v>
      </c>
      <c r="V104" s="36">
        <f t="shared" si="9"/>
        <v>141.50727475207322</v>
      </c>
      <c r="X104" s="37">
        <v>169533532865</v>
      </c>
      <c r="Y104" s="9">
        <f t="shared" si="10"/>
        <v>0</v>
      </c>
    </row>
    <row r="105" spans="1:25" s="37" customFormat="1" ht="18.75" customHeight="1">
      <c r="A105" s="32">
        <v>93</v>
      </c>
      <c r="B105" s="39" t="s">
        <v>120</v>
      </c>
      <c r="C105" s="35">
        <v>82355000000</v>
      </c>
      <c r="D105" s="35">
        <v>643000000</v>
      </c>
      <c r="E105" s="35">
        <v>81262000000</v>
      </c>
      <c r="F105" s="35">
        <v>450000000</v>
      </c>
      <c r="G105" s="34">
        <f t="shared" si="7"/>
        <v>157551087603</v>
      </c>
      <c r="H105" s="35">
        <v>482090449.9999997</v>
      </c>
      <c r="I105" s="35">
        <v>0</v>
      </c>
      <c r="J105" s="35">
        <v>0</v>
      </c>
      <c r="K105" s="35">
        <v>106188514841</v>
      </c>
      <c r="L105" s="35">
        <v>58819906256.999992</v>
      </c>
      <c r="M105" s="35">
        <v>0</v>
      </c>
      <c r="N105" s="35">
        <v>36370145167</v>
      </c>
      <c r="O105" s="35">
        <v>19598488958</v>
      </c>
      <c r="P105" s="35">
        <v>16771656209</v>
      </c>
      <c r="Q105" s="35">
        <v>14510337145</v>
      </c>
      <c r="R105" s="35">
        <v>0</v>
      </c>
      <c r="S105" s="35"/>
      <c r="T105" s="36">
        <f t="shared" si="8"/>
        <v>191.30725226519337</v>
      </c>
      <c r="U105" s="36">
        <f t="shared" si="6"/>
        <v>74.975186625194354</v>
      </c>
      <c r="V105" s="36">
        <f t="shared" si="9"/>
        <v>130.67425714479094</v>
      </c>
      <c r="X105" s="37">
        <v>157551087603</v>
      </c>
      <c r="Y105" s="9">
        <f t="shared" si="10"/>
        <v>0</v>
      </c>
    </row>
    <row r="106" spans="1:25" s="37" customFormat="1" ht="18.75" customHeight="1">
      <c r="A106" s="32">
        <v>94</v>
      </c>
      <c r="B106" s="39" t="s">
        <v>121</v>
      </c>
      <c r="C106" s="35">
        <v>58455000000</v>
      </c>
      <c r="D106" s="35">
        <v>550000000</v>
      </c>
      <c r="E106" s="35">
        <v>57698000000</v>
      </c>
      <c r="F106" s="35">
        <v>207000000</v>
      </c>
      <c r="G106" s="34">
        <f t="shared" si="7"/>
        <v>109112483377</v>
      </c>
      <c r="H106" s="35">
        <v>6269000.0000002328</v>
      </c>
      <c r="I106" s="35">
        <v>0</v>
      </c>
      <c r="J106" s="35">
        <v>0</v>
      </c>
      <c r="K106" s="35">
        <v>77009313904</v>
      </c>
      <c r="L106" s="35">
        <v>42084835905</v>
      </c>
      <c r="M106" s="35">
        <v>0</v>
      </c>
      <c r="N106" s="35">
        <v>14718424281</v>
      </c>
      <c r="O106" s="35">
        <v>7603497037</v>
      </c>
      <c r="P106" s="35">
        <v>7114927244</v>
      </c>
      <c r="Q106" s="35">
        <v>17378476192</v>
      </c>
      <c r="R106" s="35">
        <v>0</v>
      </c>
      <c r="S106" s="35"/>
      <c r="T106" s="36">
        <f t="shared" si="8"/>
        <v>186.66065071764606</v>
      </c>
      <c r="U106" s="36">
        <f t="shared" si="6"/>
        <v>1.139818181818224</v>
      </c>
      <c r="V106" s="36">
        <f t="shared" si="9"/>
        <v>133.46964176227945</v>
      </c>
      <c r="X106" s="37">
        <v>109112483377</v>
      </c>
      <c r="Y106" s="9">
        <f t="shared" si="10"/>
        <v>0</v>
      </c>
    </row>
    <row r="107" spans="1:25" s="37" customFormat="1" ht="18.75" customHeight="1">
      <c r="A107" s="32">
        <v>95</v>
      </c>
      <c r="B107" s="39" t="s">
        <v>122</v>
      </c>
      <c r="C107" s="35">
        <v>52169000000</v>
      </c>
      <c r="D107" s="35">
        <v>575000000</v>
      </c>
      <c r="E107" s="35">
        <v>51386000000</v>
      </c>
      <c r="F107" s="35">
        <v>208000000</v>
      </c>
      <c r="G107" s="34">
        <f t="shared" si="7"/>
        <v>102779858505</v>
      </c>
      <c r="H107" s="35">
        <v>97579999.999999925</v>
      </c>
      <c r="I107" s="35">
        <v>0</v>
      </c>
      <c r="J107" s="35">
        <v>0</v>
      </c>
      <c r="K107" s="35">
        <v>70872404453</v>
      </c>
      <c r="L107" s="35">
        <v>34670342935</v>
      </c>
      <c r="M107" s="35">
        <v>0</v>
      </c>
      <c r="N107" s="35">
        <v>14607547543</v>
      </c>
      <c r="O107" s="35">
        <v>8713579792</v>
      </c>
      <c r="P107" s="35">
        <v>5893967751</v>
      </c>
      <c r="Q107" s="35">
        <v>17202326509</v>
      </c>
      <c r="R107" s="35">
        <v>0</v>
      </c>
      <c r="S107" s="35"/>
      <c r="T107" s="36">
        <f t="shared" si="8"/>
        <v>197.01328088520003</v>
      </c>
      <c r="U107" s="36">
        <f t="shared" si="6"/>
        <v>16.970434782608681</v>
      </c>
      <c r="V107" s="36">
        <f t="shared" si="9"/>
        <v>137.92162155645508</v>
      </c>
      <c r="X107" s="37">
        <v>102779858505</v>
      </c>
      <c r="Y107" s="9">
        <f t="shared" si="10"/>
        <v>0</v>
      </c>
    </row>
    <row r="108" spans="1:25" s="37" customFormat="1" ht="18.75" customHeight="1">
      <c r="A108" s="32">
        <v>96</v>
      </c>
      <c r="B108" s="39" t="s">
        <v>123</v>
      </c>
      <c r="C108" s="35">
        <v>75675000000</v>
      </c>
      <c r="D108" s="35">
        <v>2800000000</v>
      </c>
      <c r="E108" s="35">
        <v>72591000000</v>
      </c>
      <c r="F108" s="35">
        <v>284000000</v>
      </c>
      <c r="G108" s="34">
        <f t="shared" si="7"/>
        <v>121172274138</v>
      </c>
      <c r="H108" s="35">
        <v>3039805990</v>
      </c>
      <c r="I108" s="35">
        <v>0</v>
      </c>
      <c r="J108" s="35">
        <v>0</v>
      </c>
      <c r="K108" s="35">
        <v>91233337475</v>
      </c>
      <c r="L108" s="35">
        <v>49368736990</v>
      </c>
      <c r="M108" s="35">
        <v>0</v>
      </c>
      <c r="N108" s="35">
        <v>8450889242</v>
      </c>
      <c r="O108" s="35">
        <v>5735263554</v>
      </c>
      <c r="P108" s="35">
        <v>2715625688</v>
      </c>
      <c r="Q108" s="35">
        <v>18448241431</v>
      </c>
      <c r="R108" s="35">
        <v>0</v>
      </c>
      <c r="S108" s="35"/>
      <c r="T108" s="36">
        <f t="shared" si="8"/>
        <v>160.12193477106044</v>
      </c>
      <c r="U108" s="36">
        <f t="shared" si="6"/>
        <v>108.56449964285714</v>
      </c>
      <c r="V108" s="36">
        <f t="shared" si="9"/>
        <v>125.68133442851041</v>
      </c>
      <c r="X108" s="37">
        <v>121172274138</v>
      </c>
      <c r="Y108" s="9">
        <f t="shared" si="10"/>
        <v>0</v>
      </c>
    </row>
    <row r="109" spans="1:25" s="37" customFormat="1" ht="18.75" customHeight="1">
      <c r="A109" s="32">
        <v>97</v>
      </c>
      <c r="B109" s="38" t="s">
        <v>124</v>
      </c>
      <c r="C109" s="35">
        <v>154047000000</v>
      </c>
      <c r="D109" s="35">
        <v>575000000</v>
      </c>
      <c r="E109" s="35">
        <v>153046000000</v>
      </c>
      <c r="F109" s="35">
        <v>426000000</v>
      </c>
      <c r="G109" s="34">
        <f t="shared" si="7"/>
        <v>293619221799</v>
      </c>
      <c r="H109" s="35">
        <v>277359999.99999875</v>
      </c>
      <c r="I109" s="35">
        <v>64405000</v>
      </c>
      <c r="J109" s="35">
        <v>0</v>
      </c>
      <c r="K109" s="35">
        <v>238821247912</v>
      </c>
      <c r="L109" s="35">
        <v>111186167117</v>
      </c>
      <c r="M109" s="35">
        <v>0</v>
      </c>
      <c r="N109" s="35">
        <v>33691510413</v>
      </c>
      <c r="O109" s="35">
        <v>11910010501</v>
      </c>
      <c r="P109" s="35">
        <v>21781499912</v>
      </c>
      <c r="Q109" s="35">
        <v>20829103474</v>
      </c>
      <c r="R109" s="35">
        <v>0</v>
      </c>
      <c r="S109" s="35"/>
      <c r="T109" s="36">
        <f t="shared" si="8"/>
        <v>190.60366108979727</v>
      </c>
      <c r="U109" s="36">
        <f t="shared" si="6"/>
        <v>48.236521739130218</v>
      </c>
      <c r="V109" s="36">
        <f t="shared" si="9"/>
        <v>156.04540328528677</v>
      </c>
      <c r="X109" s="37">
        <v>293619221799</v>
      </c>
      <c r="Y109" s="9">
        <f t="shared" si="10"/>
        <v>0</v>
      </c>
    </row>
    <row r="110" spans="1:25" s="37" customFormat="1" ht="18.75" customHeight="1">
      <c r="A110" s="32">
        <v>98</v>
      </c>
      <c r="B110" s="38" t="s">
        <v>125</v>
      </c>
      <c r="C110" s="35">
        <v>65004000000</v>
      </c>
      <c r="D110" s="35">
        <v>9500000000</v>
      </c>
      <c r="E110" s="35">
        <v>55255000000</v>
      </c>
      <c r="F110" s="35">
        <v>249000000</v>
      </c>
      <c r="G110" s="34">
        <f t="shared" si="7"/>
        <v>103067194282</v>
      </c>
      <c r="H110" s="35">
        <v>12884265228</v>
      </c>
      <c r="I110" s="35">
        <v>10691024126</v>
      </c>
      <c r="J110" s="35">
        <v>0</v>
      </c>
      <c r="K110" s="35">
        <v>78349599585</v>
      </c>
      <c r="L110" s="35">
        <v>36224581384</v>
      </c>
      <c r="M110" s="35">
        <v>0</v>
      </c>
      <c r="N110" s="35">
        <v>361144780</v>
      </c>
      <c r="O110" s="35">
        <v>0</v>
      </c>
      <c r="P110" s="35">
        <v>361144780</v>
      </c>
      <c r="Q110" s="35">
        <v>11274184689</v>
      </c>
      <c r="R110" s="35">
        <v>198000000</v>
      </c>
      <c r="S110" s="35"/>
      <c r="T110" s="36">
        <f t="shared" si="8"/>
        <v>158.55515703956681</v>
      </c>
      <c r="U110" s="36">
        <f t="shared" si="6"/>
        <v>135.62384450526315</v>
      </c>
      <c r="V110" s="36">
        <f t="shared" si="9"/>
        <v>141.79639776490816</v>
      </c>
      <c r="X110" s="37">
        <v>103067194282</v>
      </c>
      <c r="Y110" s="9">
        <f t="shared" si="10"/>
        <v>0</v>
      </c>
    </row>
    <row r="111" spans="1:25" s="37" customFormat="1" ht="18.75" customHeight="1">
      <c r="A111" s="32">
        <v>99</v>
      </c>
      <c r="B111" s="38" t="s">
        <v>126</v>
      </c>
      <c r="C111" s="35">
        <v>147170800000</v>
      </c>
      <c r="D111" s="35">
        <v>11520000000</v>
      </c>
      <c r="E111" s="35">
        <v>135176799999.99998</v>
      </c>
      <c r="F111" s="35">
        <v>474000000</v>
      </c>
      <c r="G111" s="34">
        <f t="shared" si="7"/>
        <v>264850525657</v>
      </c>
      <c r="H111" s="35">
        <v>2654671474.0000005</v>
      </c>
      <c r="I111" s="35">
        <v>1181125844</v>
      </c>
      <c r="J111" s="35">
        <v>0</v>
      </c>
      <c r="K111" s="35">
        <v>209647915258</v>
      </c>
      <c r="L111" s="35">
        <v>95538318934</v>
      </c>
      <c r="M111" s="35">
        <v>0</v>
      </c>
      <c r="N111" s="35">
        <v>6909333656</v>
      </c>
      <c r="O111" s="35">
        <v>5997407916</v>
      </c>
      <c r="P111" s="35">
        <v>911925740</v>
      </c>
      <c r="Q111" s="35">
        <v>39154801569</v>
      </c>
      <c r="R111" s="35">
        <v>6483803700</v>
      </c>
      <c r="S111" s="35"/>
      <c r="T111" s="36">
        <f t="shared" si="8"/>
        <v>179.96132769340113</v>
      </c>
      <c r="U111" s="36">
        <f t="shared" si="6"/>
        <v>23.044023211805559</v>
      </c>
      <c r="V111" s="36">
        <f t="shared" si="9"/>
        <v>155.09163943664893</v>
      </c>
      <c r="X111" s="37">
        <v>264850525657</v>
      </c>
      <c r="Y111" s="9">
        <f t="shared" si="10"/>
        <v>0</v>
      </c>
    </row>
    <row r="112" spans="1:25" s="37" customFormat="1" ht="18.75" customHeight="1">
      <c r="A112" s="32">
        <v>100</v>
      </c>
      <c r="B112" s="39" t="s">
        <v>127</v>
      </c>
      <c r="C112" s="35">
        <v>59934600000</v>
      </c>
      <c r="D112" s="35">
        <v>608000000</v>
      </c>
      <c r="E112" s="35">
        <v>59033600000</v>
      </c>
      <c r="F112" s="35">
        <v>293000000</v>
      </c>
      <c r="G112" s="34">
        <f t="shared" si="7"/>
        <v>105032267330</v>
      </c>
      <c r="H112" s="35">
        <v>553571005.00000072</v>
      </c>
      <c r="I112" s="35">
        <v>0</v>
      </c>
      <c r="J112" s="35">
        <v>0</v>
      </c>
      <c r="K112" s="35">
        <v>81206977603</v>
      </c>
      <c r="L112" s="35">
        <v>37726775981</v>
      </c>
      <c r="M112" s="35">
        <v>0</v>
      </c>
      <c r="N112" s="35">
        <v>6615646622</v>
      </c>
      <c r="O112" s="35">
        <v>4970333438</v>
      </c>
      <c r="P112" s="35">
        <v>1645313184</v>
      </c>
      <c r="Q112" s="35">
        <v>16360072100</v>
      </c>
      <c r="R112" s="35">
        <v>296000000</v>
      </c>
      <c r="S112" s="35"/>
      <c r="T112" s="36">
        <f t="shared" si="8"/>
        <v>175.24479571065794</v>
      </c>
      <c r="U112" s="36">
        <f t="shared" si="6"/>
        <v>91.047862664473797</v>
      </c>
      <c r="V112" s="36">
        <f t="shared" si="9"/>
        <v>137.56060549077137</v>
      </c>
      <c r="X112" s="37">
        <v>105032267330</v>
      </c>
      <c r="Y112" s="9">
        <f t="shared" si="10"/>
        <v>0</v>
      </c>
    </row>
    <row r="113" spans="1:25" s="37" customFormat="1" ht="18.75" customHeight="1">
      <c r="A113" s="32">
        <v>101</v>
      </c>
      <c r="B113" s="42" t="s">
        <v>128</v>
      </c>
      <c r="C113" s="35">
        <v>70149000000</v>
      </c>
      <c r="D113" s="35">
        <v>9255000000</v>
      </c>
      <c r="E113" s="35">
        <v>60653000000</v>
      </c>
      <c r="F113" s="35">
        <v>241000000</v>
      </c>
      <c r="G113" s="34">
        <f t="shared" si="7"/>
        <v>146452418036</v>
      </c>
      <c r="H113" s="35">
        <v>11408883952</v>
      </c>
      <c r="I113" s="35">
        <v>105181999.99999996</v>
      </c>
      <c r="J113" s="35">
        <v>0</v>
      </c>
      <c r="K113" s="35">
        <v>96133260927.000015</v>
      </c>
      <c r="L113" s="35">
        <v>41032842417</v>
      </c>
      <c r="M113" s="35">
        <v>0</v>
      </c>
      <c r="N113" s="35">
        <v>5611942495</v>
      </c>
      <c r="O113" s="35">
        <v>4636197495</v>
      </c>
      <c r="P113" s="35">
        <v>975745000</v>
      </c>
      <c r="Q113" s="35">
        <v>33149330662</v>
      </c>
      <c r="R113" s="35">
        <v>149000000</v>
      </c>
      <c r="S113" s="35"/>
      <c r="T113" s="36">
        <f t="shared" si="8"/>
        <v>208.77335106131233</v>
      </c>
      <c r="U113" s="36">
        <f t="shared" si="6"/>
        <v>123.27265210156672</v>
      </c>
      <c r="V113" s="36">
        <f t="shared" si="9"/>
        <v>158.49712450661966</v>
      </c>
      <c r="X113" s="37">
        <v>146452418036</v>
      </c>
      <c r="Y113" s="9">
        <f t="shared" si="10"/>
        <v>0</v>
      </c>
    </row>
    <row r="114" spans="1:25" s="37" customFormat="1" ht="18.75">
      <c r="A114" s="45">
        <v>102</v>
      </c>
      <c r="B114" s="46" t="s">
        <v>129</v>
      </c>
      <c r="C114" s="47">
        <v>86854400000</v>
      </c>
      <c r="D114" s="47">
        <v>5165000000</v>
      </c>
      <c r="E114" s="47">
        <v>81446400000</v>
      </c>
      <c r="F114" s="47">
        <v>243000000</v>
      </c>
      <c r="G114" s="47">
        <f t="shared" si="7"/>
        <v>143687605219</v>
      </c>
      <c r="H114" s="47">
        <v>2948075000.000001</v>
      </c>
      <c r="I114" s="47">
        <v>75661000</v>
      </c>
      <c r="J114" s="47">
        <v>0</v>
      </c>
      <c r="K114" s="47">
        <v>108558336024</v>
      </c>
      <c r="L114" s="47">
        <v>63937850564</v>
      </c>
      <c r="M114" s="47">
        <v>0</v>
      </c>
      <c r="N114" s="47">
        <v>4652049300</v>
      </c>
      <c r="O114" s="47">
        <v>4613549300</v>
      </c>
      <c r="P114" s="47">
        <v>38500000</v>
      </c>
      <c r="Q114" s="47">
        <v>27310144895</v>
      </c>
      <c r="R114" s="47">
        <v>219000000</v>
      </c>
      <c r="S114" s="47"/>
      <c r="T114" s="48">
        <f t="shared" si="8"/>
        <v>165.43503290449303</v>
      </c>
      <c r="U114" s="48">
        <f t="shared" si="6"/>
        <v>57.077928363988406</v>
      </c>
      <c r="V114" s="48">
        <f t="shared" si="9"/>
        <v>133.28807169377652</v>
      </c>
      <c r="X114" s="37">
        <v>143687605219</v>
      </c>
      <c r="Y114" s="9">
        <f t="shared" si="10"/>
        <v>0</v>
      </c>
    </row>
    <row r="115" spans="1:25" ht="18.7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</row>
    <row r="116" spans="1:25" ht="18.7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</row>
    <row r="117" spans="1:25" ht="18.7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</row>
    <row r="118" spans="1:25" ht="18.7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</row>
    <row r="119" spans="1:25" ht="18.7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</row>
    <row r="120" spans="1:25" ht="18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49"/>
      <c r="O120" s="49"/>
      <c r="P120" s="49"/>
      <c r="Q120" s="49"/>
      <c r="R120" s="49"/>
      <c r="S120" s="49"/>
      <c r="T120" s="37"/>
      <c r="U120" s="37"/>
      <c r="V120" s="37"/>
    </row>
    <row r="121" spans="1:25" ht="18.7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50"/>
      <c r="P121" s="51"/>
      <c r="Q121" s="51"/>
      <c r="R121" s="37"/>
      <c r="S121" s="37"/>
      <c r="T121" s="37"/>
      <c r="U121" s="37"/>
      <c r="V121" s="37"/>
    </row>
    <row r="122" spans="1:25" ht="22.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50"/>
      <c r="P122" s="51"/>
      <c r="Q122" s="51"/>
      <c r="R122" s="37"/>
      <c r="S122" s="37"/>
      <c r="T122" s="37"/>
      <c r="U122" s="37"/>
      <c r="V122" s="37"/>
    </row>
    <row r="123" spans="1:25" ht="18.7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50"/>
      <c r="P123" s="51"/>
      <c r="Q123" s="51"/>
      <c r="R123" s="37"/>
      <c r="S123" s="37"/>
      <c r="T123" s="37"/>
      <c r="U123" s="37"/>
      <c r="V123" s="37"/>
    </row>
    <row r="124" spans="1:25" ht="18.75">
      <c r="A124" s="37"/>
      <c r="B124" s="37"/>
      <c r="C124" s="37"/>
      <c r="D124" s="37"/>
      <c r="E124" s="37"/>
      <c r="F124" s="37"/>
      <c r="G124" s="37"/>
      <c r="H124" s="37"/>
      <c r="J124" s="37"/>
      <c r="K124" s="37"/>
      <c r="L124" s="37"/>
      <c r="N124" s="37"/>
      <c r="O124" s="50"/>
      <c r="P124" s="51"/>
      <c r="Q124" s="51"/>
      <c r="R124" s="37"/>
      <c r="S124" s="37"/>
      <c r="T124" s="37"/>
      <c r="U124" s="37"/>
    </row>
    <row r="125" spans="1:25" ht="18.75">
      <c r="A125" s="37"/>
      <c r="B125" s="37"/>
      <c r="C125" s="37"/>
      <c r="D125" s="37"/>
      <c r="E125" s="37"/>
      <c r="F125" s="37"/>
      <c r="G125" s="37"/>
      <c r="H125" s="37"/>
      <c r="J125" s="37"/>
      <c r="K125" s="37"/>
      <c r="L125" s="37"/>
      <c r="N125" s="37"/>
      <c r="O125" s="50"/>
      <c r="P125" s="51"/>
      <c r="Q125" s="51"/>
      <c r="R125" s="37"/>
      <c r="S125" s="37"/>
      <c r="T125" s="37"/>
      <c r="U125" s="37"/>
    </row>
    <row r="126" spans="1:25" ht="18.75">
      <c r="A126" s="37"/>
      <c r="B126" s="37"/>
      <c r="C126" s="37"/>
      <c r="D126" s="37"/>
      <c r="E126" s="37"/>
      <c r="F126" s="37"/>
      <c r="G126" s="37"/>
      <c r="H126" s="37"/>
      <c r="J126" s="37"/>
      <c r="K126" s="37"/>
      <c r="L126" s="37"/>
      <c r="N126" s="37"/>
      <c r="O126" s="50"/>
      <c r="P126" s="51"/>
      <c r="Q126" s="51"/>
      <c r="R126" s="37"/>
      <c r="S126" s="37"/>
      <c r="T126" s="37"/>
      <c r="U126" s="37"/>
    </row>
    <row r="127" spans="1:25">
      <c r="O127" s="50"/>
      <c r="P127" s="51"/>
      <c r="Q127" s="51"/>
    </row>
    <row r="128" spans="1:25">
      <c r="O128" s="50"/>
      <c r="P128" s="51"/>
      <c r="Q128" s="51"/>
    </row>
    <row r="129" spans="15:17" ht="16.5">
      <c r="O129" s="52"/>
      <c r="P129" s="53"/>
      <c r="Q129" s="53"/>
    </row>
  </sheetData>
  <mergeCells count="30">
    <mergeCell ref="O129:Q129"/>
    <mergeCell ref="V8:V10"/>
    <mergeCell ref="H9:H10"/>
    <mergeCell ref="I9:J9"/>
    <mergeCell ref="K9:K10"/>
    <mergeCell ref="L9:M9"/>
    <mergeCell ref="N9:N10"/>
    <mergeCell ref="O9:P9"/>
    <mergeCell ref="N8:P8"/>
    <mergeCell ref="Q8:Q10"/>
    <mergeCell ref="R8:R10"/>
    <mergeCell ref="S8:S10"/>
    <mergeCell ref="T8:T10"/>
    <mergeCell ref="U8:U10"/>
    <mergeCell ref="D8:D10"/>
    <mergeCell ref="E8:E10"/>
    <mergeCell ref="F8:F10"/>
    <mergeCell ref="G8:G10"/>
    <mergeCell ref="H8:J8"/>
    <mergeCell ref="K8:M8"/>
    <mergeCell ref="A1:V1"/>
    <mergeCell ref="A3:V3"/>
    <mergeCell ref="A4:V4"/>
    <mergeCell ref="A5:V5"/>
    <mergeCell ref="A7:A10"/>
    <mergeCell ref="B7:B10"/>
    <mergeCell ref="C7:F7"/>
    <mergeCell ref="G7:S7"/>
    <mergeCell ref="T7:V7"/>
    <mergeCell ref="C8:C10"/>
  </mergeCells>
  <conditionalFormatting sqref="B113:B114">
    <cfRule type="duplicateValues" priority="1"/>
  </conditionalFormatting>
  <printOptions horizontalCentered="1"/>
  <pageMargins left="0.39370078740157483" right="0.31496062992125984" top="0.70866141732283472" bottom="0.47244094488188981" header="0.43307086614173229" footer="0.15748031496062992"/>
  <pageSetup paperSize="9" scale="34" fitToHeight="5" orientation="landscape" r:id="rId1"/>
  <headerFooter alignWithMargins="0">
    <oddFooter xml:space="preserve">&amp;C&amp;".VnTime,Italic"&amp;8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PL58</vt:lpstr>
      <vt:lpstr>'PL58'!Print_Titles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Admin</dc:creator>
  <cp:lastModifiedBy>TK Admin</cp:lastModifiedBy>
  <dcterms:created xsi:type="dcterms:W3CDTF">2026-07-19T08:58:48Z</dcterms:created>
  <dcterms:modified xsi:type="dcterms:W3CDTF">2026-07-19T08:59:04Z</dcterms:modified>
</cp:coreProperties>
</file>